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firstSheet="2" activeTab="2"/>
  </bookViews>
  <sheets>
    <sheet name="Лист1" sheetId="4" state="hidden" r:id="rId1"/>
    <sheet name="РП ЦС ВР" sheetId="10" state="hidden" r:id="rId2"/>
    <sheet name="к реш." sheetId="28" r:id="rId3"/>
  </sheets>
  <definedNames>
    <definedName name="_xlnm._FilterDatabase" localSheetId="1" hidden="1">'РП ЦС ВР'!$B$2:$G$1955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K518" i="28"/>
  <c r="K489"/>
  <c r="H489"/>
  <c r="H518"/>
  <c r="E489"/>
  <c r="K283"/>
  <c r="H283"/>
  <c r="E283"/>
  <c r="E93"/>
  <c r="H93"/>
  <c r="K93"/>
  <c r="H60"/>
  <c r="M411"/>
  <c r="J411"/>
  <c r="G411"/>
  <c r="L149"/>
  <c r="K149"/>
  <c r="I149"/>
  <c r="H149"/>
  <c r="F149"/>
  <c r="E149"/>
  <c r="K69"/>
  <c r="H69"/>
  <c r="K163"/>
  <c r="H163"/>
  <c r="E163"/>
  <c r="K160"/>
  <c r="H160"/>
  <c r="E160"/>
  <c r="K134"/>
  <c r="K130"/>
  <c r="H134"/>
  <c r="H130"/>
  <c r="E127"/>
  <c r="M105"/>
  <c r="J105"/>
  <c r="G105"/>
  <c r="L104"/>
  <c r="K104"/>
  <c r="I104"/>
  <c r="I103" s="1"/>
  <c r="H104"/>
  <c r="F104"/>
  <c r="E104"/>
  <c r="L103"/>
  <c r="H103"/>
  <c r="F103"/>
  <c r="M108"/>
  <c r="J108"/>
  <c r="G108"/>
  <c r="L107"/>
  <c r="K107"/>
  <c r="I107"/>
  <c r="I106" s="1"/>
  <c r="H107"/>
  <c r="F107"/>
  <c r="E107"/>
  <c r="L106"/>
  <c r="H106"/>
  <c r="F106"/>
  <c r="M78"/>
  <c r="J78"/>
  <c r="G78"/>
  <c r="L77"/>
  <c r="K77"/>
  <c r="I77"/>
  <c r="I76" s="1"/>
  <c r="H77"/>
  <c r="F77"/>
  <c r="E77"/>
  <c r="L76"/>
  <c r="H76"/>
  <c r="F76"/>
  <c r="K60"/>
  <c r="E60"/>
  <c r="M320"/>
  <c r="J320"/>
  <c r="G320"/>
  <c r="L319"/>
  <c r="K319"/>
  <c r="I319"/>
  <c r="I318" s="1"/>
  <c r="H319"/>
  <c r="F319"/>
  <c r="E319"/>
  <c r="L318"/>
  <c r="H318"/>
  <c r="F318"/>
  <c r="M317"/>
  <c r="J317"/>
  <c r="G317"/>
  <c r="L316"/>
  <c r="L315" s="1"/>
  <c r="K316"/>
  <c r="K315" s="1"/>
  <c r="I316"/>
  <c r="I315" s="1"/>
  <c r="H316"/>
  <c r="H315" s="1"/>
  <c r="F316"/>
  <c r="F315" s="1"/>
  <c r="E316"/>
  <c r="E315" s="1"/>
  <c r="L40"/>
  <c r="K40"/>
  <c r="K39" s="1"/>
  <c r="K38" s="1"/>
  <c r="L39"/>
  <c r="L38" s="1"/>
  <c r="L36"/>
  <c r="K36"/>
  <c r="L35"/>
  <c r="K35"/>
  <c r="L33"/>
  <c r="K33"/>
  <c r="L32"/>
  <c r="K32"/>
  <c r="L31"/>
  <c r="K31"/>
  <c r="I40"/>
  <c r="I39" s="1"/>
  <c r="I38" s="1"/>
  <c r="H40"/>
  <c r="H39" s="1"/>
  <c r="H38" s="1"/>
  <c r="I36"/>
  <c r="H36"/>
  <c r="H35" s="1"/>
  <c r="I35"/>
  <c r="I33"/>
  <c r="H33"/>
  <c r="I32"/>
  <c r="H32"/>
  <c r="E224"/>
  <c r="F224"/>
  <c r="G224" s="1"/>
  <c r="H224"/>
  <c r="I224"/>
  <c r="K224"/>
  <c r="L224"/>
  <c r="G225"/>
  <c r="J225"/>
  <c r="M225"/>
  <c r="E226"/>
  <c r="F226"/>
  <c r="H226"/>
  <c r="I226"/>
  <c r="K226"/>
  <c r="L226"/>
  <c r="G227"/>
  <c r="J227"/>
  <c r="M227"/>
  <c r="K20"/>
  <c r="H20"/>
  <c r="E20"/>
  <c r="M421"/>
  <c r="J421"/>
  <c r="G421"/>
  <c r="L420"/>
  <c r="K420"/>
  <c r="I420"/>
  <c r="H420"/>
  <c r="F420"/>
  <c r="E420"/>
  <c r="M419"/>
  <c r="J419"/>
  <c r="G419"/>
  <c r="L418"/>
  <c r="K418"/>
  <c r="I418"/>
  <c r="H418"/>
  <c r="F418"/>
  <c r="E418"/>
  <c r="I31" l="1"/>
  <c r="M226"/>
  <c r="M315"/>
  <c r="G107"/>
  <c r="J107"/>
  <c r="M107"/>
  <c r="G104"/>
  <c r="J104"/>
  <c r="M104"/>
  <c r="H223"/>
  <c r="G315"/>
  <c r="G77"/>
  <c r="J77"/>
  <c r="M77"/>
  <c r="J103"/>
  <c r="E103"/>
  <c r="G103" s="1"/>
  <c r="K103"/>
  <c r="M103" s="1"/>
  <c r="J106"/>
  <c r="E106"/>
  <c r="G106" s="1"/>
  <c r="K106"/>
  <c r="M106" s="1"/>
  <c r="J76"/>
  <c r="E76"/>
  <c r="G76" s="1"/>
  <c r="K76"/>
  <c r="M76" s="1"/>
  <c r="L223"/>
  <c r="I223"/>
  <c r="G316"/>
  <c r="J315"/>
  <c r="M316"/>
  <c r="G319"/>
  <c r="J319"/>
  <c r="M319"/>
  <c r="J318"/>
  <c r="J316"/>
  <c r="E318"/>
  <c r="G318" s="1"/>
  <c r="K318"/>
  <c r="M318" s="1"/>
  <c r="H31"/>
  <c r="E223"/>
  <c r="L417"/>
  <c r="G226"/>
  <c r="F223"/>
  <c r="J226"/>
  <c r="M224"/>
  <c r="K223"/>
  <c r="J224"/>
  <c r="F417"/>
  <c r="I417"/>
  <c r="H417"/>
  <c r="E417"/>
  <c r="J418"/>
  <c r="K417"/>
  <c r="G420"/>
  <c r="J420"/>
  <c r="M420"/>
  <c r="G418"/>
  <c r="M418"/>
  <c r="M515"/>
  <c r="J515"/>
  <c r="G515"/>
  <c r="L514"/>
  <c r="K514"/>
  <c r="I514"/>
  <c r="I513" s="1"/>
  <c r="H514"/>
  <c r="F514"/>
  <c r="F513" s="1"/>
  <c r="E514"/>
  <c r="L513"/>
  <c r="H513"/>
  <c r="M512"/>
  <c r="J512"/>
  <c r="G512"/>
  <c r="L511"/>
  <c r="L510" s="1"/>
  <c r="K511"/>
  <c r="K510" s="1"/>
  <c r="I511"/>
  <c r="I510" s="1"/>
  <c r="H511"/>
  <c r="F511"/>
  <c r="F510" s="1"/>
  <c r="E511"/>
  <c r="E510" s="1"/>
  <c r="M509"/>
  <c r="J509"/>
  <c r="G509"/>
  <c r="L508"/>
  <c r="K508"/>
  <c r="I508"/>
  <c r="I507" s="1"/>
  <c r="H508"/>
  <c r="F508"/>
  <c r="E508"/>
  <c r="L507"/>
  <c r="H507"/>
  <c r="F507"/>
  <c r="M163"/>
  <c r="J163"/>
  <c r="G163"/>
  <c r="L162"/>
  <c r="K162"/>
  <c r="K161" s="1"/>
  <c r="I162"/>
  <c r="I161" s="1"/>
  <c r="H162"/>
  <c r="H161" s="1"/>
  <c r="F162"/>
  <c r="F161" s="1"/>
  <c r="E162"/>
  <c r="E161" s="1"/>
  <c r="L161"/>
  <c r="M127"/>
  <c r="J127"/>
  <c r="G127"/>
  <c r="L126"/>
  <c r="K126"/>
  <c r="K125" s="1"/>
  <c r="I126"/>
  <c r="I125" s="1"/>
  <c r="H126"/>
  <c r="F126"/>
  <c r="E126"/>
  <c r="E125" s="1"/>
  <c r="L125"/>
  <c r="H125"/>
  <c r="F125"/>
  <c r="M373"/>
  <c r="J373"/>
  <c r="G373"/>
  <c r="L372"/>
  <c r="L371" s="1"/>
  <c r="K372"/>
  <c r="K371" s="1"/>
  <c r="I372"/>
  <c r="I371" s="1"/>
  <c r="H372"/>
  <c r="H371" s="1"/>
  <c r="F372"/>
  <c r="F371" s="1"/>
  <c r="E372"/>
  <c r="E371" s="1"/>
  <c r="H176"/>
  <c r="H173"/>
  <c r="E173"/>
  <c r="K170"/>
  <c r="H170"/>
  <c r="E170"/>
  <c r="K167"/>
  <c r="H167"/>
  <c r="E167"/>
  <c r="M338"/>
  <c r="J338"/>
  <c r="G338"/>
  <c r="L337"/>
  <c r="L336" s="1"/>
  <c r="K337"/>
  <c r="K336" s="1"/>
  <c r="I337"/>
  <c r="I336" s="1"/>
  <c r="H337"/>
  <c r="H336" s="1"/>
  <c r="F337"/>
  <c r="F336" s="1"/>
  <c r="E337"/>
  <c r="E336" s="1"/>
  <c r="K94"/>
  <c r="G20"/>
  <c r="J20"/>
  <c r="G22"/>
  <c r="J22"/>
  <c r="G25"/>
  <c r="J25"/>
  <c r="F235"/>
  <c r="F234" s="1"/>
  <c r="J223" l="1"/>
  <c r="M223"/>
  <c r="M417"/>
  <c r="G417"/>
  <c r="G223"/>
  <c r="J417"/>
  <c r="M510"/>
  <c r="G510"/>
  <c r="G508"/>
  <c r="J508"/>
  <c r="M508"/>
  <c r="G511"/>
  <c r="J511"/>
  <c r="M511"/>
  <c r="G514"/>
  <c r="J514"/>
  <c r="M514"/>
  <c r="F506"/>
  <c r="L506"/>
  <c r="I506"/>
  <c r="J507"/>
  <c r="J513"/>
  <c r="E507"/>
  <c r="G507" s="1"/>
  <c r="K507"/>
  <c r="M507" s="1"/>
  <c r="H510"/>
  <c r="E513"/>
  <c r="K513"/>
  <c r="G161"/>
  <c r="J162"/>
  <c r="M161"/>
  <c r="J161"/>
  <c r="G162"/>
  <c r="M162"/>
  <c r="J125"/>
  <c r="G125"/>
  <c r="J126"/>
  <c r="M125"/>
  <c r="G126"/>
  <c r="M126"/>
  <c r="G371"/>
  <c r="J372"/>
  <c r="M371"/>
  <c r="J371"/>
  <c r="G372"/>
  <c r="M372"/>
  <c r="G336"/>
  <c r="J337"/>
  <c r="M336"/>
  <c r="J336"/>
  <c r="G337"/>
  <c r="M337"/>
  <c r="M518"/>
  <c r="J518"/>
  <c r="G518"/>
  <c r="M505"/>
  <c r="J505"/>
  <c r="G505"/>
  <c r="L504"/>
  <c r="K504"/>
  <c r="K503" s="1"/>
  <c r="I504"/>
  <c r="I503" s="1"/>
  <c r="H504"/>
  <c r="H503" s="1"/>
  <c r="F504"/>
  <c r="F503" s="1"/>
  <c r="E504"/>
  <c r="E503" s="1"/>
  <c r="L503"/>
  <c r="M502"/>
  <c r="J502"/>
  <c r="L501"/>
  <c r="L500" s="1"/>
  <c r="K501"/>
  <c r="K500" s="1"/>
  <c r="I501"/>
  <c r="I500" s="1"/>
  <c r="H501"/>
  <c r="H500" s="1"/>
  <c r="E501"/>
  <c r="E500" s="1"/>
  <c r="M498"/>
  <c r="J498"/>
  <c r="G498"/>
  <c r="L497"/>
  <c r="K497"/>
  <c r="K496" s="1"/>
  <c r="I497"/>
  <c r="I496" s="1"/>
  <c r="H497"/>
  <c r="F497"/>
  <c r="F496" s="1"/>
  <c r="E497"/>
  <c r="E496" s="1"/>
  <c r="L496"/>
  <c r="H496"/>
  <c r="M495"/>
  <c r="J495"/>
  <c r="G495"/>
  <c r="M494"/>
  <c r="J494"/>
  <c r="G494"/>
  <c r="L493"/>
  <c r="K493"/>
  <c r="I493"/>
  <c r="H493"/>
  <c r="F493"/>
  <c r="E493"/>
  <c r="M492"/>
  <c r="J492"/>
  <c r="G492"/>
  <c r="L491"/>
  <c r="K491"/>
  <c r="I491"/>
  <c r="H491"/>
  <c r="F491"/>
  <c r="E491"/>
  <c r="M489"/>
  <c r="J489"/>
  <c r="G489"/>
  <c r="M488"/>
  <c r="J488"/>
  <c r="G488"/>
  <c r="L487"/>
  <c r="K487"/>
  <c r="I487"/>
  <c r="H487"/>
  <c r="F487"/>
  <c r="E487"/>
  <c r="M486"/>
  <c r="J486"/>
  <c r="G486"/>
  <c r="L485"/>
  <c r="K485"/>
  <c r="I485"/>
  <c r="H485"/>
  <c r="F485"/>
  <c r="E485"/>
  <c r="M482"/>
  <c r="J482"/>
  <c r="G482"/>
  <c r="L481"/>
  <c r="L480" s="1"/>
  <c r="K481"/>
  <c r="I481"/>
  <c r="H481"/>
  <c r="H480" s="1"/>
  <c r="F481"/>
  <c r="F480" s="1"/>
  <c r="E481"/>
  <c r="E480" s="1"/>
  <c r="I480"/>
  <c r="M479"/>
  <c r="J479"/>
  <c r="G479"/>
  <c r="L478"/>
  <c r="K478"/>
  <c r="K477" s="1"/>
  <c r="I478"/>
  <c r="I477" s="1"/>
  <c r="I476" s="1"/>
  <c r="H478"/>
  <c r="F478"/>
  <c r="E478"/>
  <c r="E477" s="1"/>
  <c r="L477"/>
  <c r="L476" s="1"/>
  <c r="H477"/>
  <c r="F477"/>
  <c r="E476"/>
  <c r="M475"/>
  <c r="J475"/>
  <c r="G475"/>
  <c r="L474"/>
  <c r="K474"/>
  <c r="I474"/>
  <c r="H474"/>
  <c r="F474"/>
  <c r="E474"/>
  <c r="M473"/>
  <c r="J473"/>
  <c r="G473"/>
  <c r="L472"/>
  <c r="K472"/>
  <c r="I472"/>
  <c r="H472"/>
  <c r="F472"/>
  <c r="E472"/>
  <c r="M469"/>
  <c r="J469"/>
  <c r="G469"/>
  <c r="L468"/>
  <c r="K468"/>
  <c r="K467" s="1"/>
  <c r="K466" s="1"/>
  <c r="I468"/>
  <c r="I467" s="1"/>
  <c r="I466" s="1"/>
  <c r="H468"/>
  <c r="F468"/>
  <c r="F467" s="1"/>
  <c r="F466" s="1"/>
  <c r="E468"/>
  <c r="E467" s="1"/>
  <c r="L467"/>
  <c r="L466" s="1"/>
  <c r="H467"/>
  <c r="M464"/>
  <c r="J464"/>
  <c r="L463"/>
  <c r="K463"/>
  <c r="I463"/>
  <c r="H463"/>
  <c r="E463"/>
  <c r="M462"/>
  <c r="J462"/>
  <c r="G462"/>
  <c r="L461"/>
  <c r="K461"/>
  <c r="I461"/>
  <c r="H461"/>
  <c r="F461"/>
  <c r="E461"/>
  <c r="M460"/>
  <c r="J460"/>
  <c r="G460"/>
  <c r="L459"/>
  <c r="K459"/>
  <c r="I459"/>
  <c r="H459"/>
  <c r="F459"/>
  <c r="E459"/>
  <c r="J456"/>
  <c r="G456"/>
  <c r="M455"/>
  <c r="J455"/>
  <c r="G455"/>
  <c r="L454"/>
  <c r="I454"/>
  <c r="F454"/>
  <c r="E454"/>
  <c r="M453"/>
  <c r="J453"/>
  <c r="L452"/>
  <c r="K452"/>
  <c r="I452"/>
  <c r="H452"/>
  <c r="E452"/>
  <c r="M451"/>
  <c r="J451"/>
  <c r="G451"/>
  <c r="L450"/>
  <c r="K450"/>
  <c r="I450"/>
  <c r="H450"/>
  <c r="F450"/>
  <c r="E450"/>
  <c r="L449"/>
  <c r="L448" s="1"/>
  <c r="M447"/>
  <c r="J447"/>
  <c r="G447"/>
  <c r="L446"/>
  <c r="K446"/>
  <c r="I446"/>
  <c r="H446"/>
  <c r="F446"/>
  <c r="E446"/>
  <c r="M445"/>
  <c r="J445"/>
  <c r="L444"/>
  <c r="K444"/>
  <c r="I444"/>
  <c r="H444"/>
  <c r="E444"/>
  <c r="M443"/>
  <c r="J443"/>
  <c r="G443"/>
  <c r="L442"/>
  <c r="K442"/>
  <c r="I442"/>
  <c r="H442"/>
  <c r="F442"/>
  <c r="E442"/>
  <c r="M440"/>
  <c r="J440"/>
  <c r="G440"/>
  <c r="L439"/>
  <c r="K439"/>
  <c r="I439"/>
  <c r="H439"/>
  <c r="F439"/>
  <c r="E439"/>
  <c r="M438"/>
  <c r="G438"/>
  <c r="L437"/>
  <c r="K437"/>
  <c r="I437"/>
  <c r="F437"/>
  <c r="E437"/>
  <c r="M435"/>
  <c r="J435"/>
  <c r="G435"/>
  <c r="L434"/>
  <c r="K434"/>
  <c r="I434"/>
  <c r="H434"/>
  <c r="F434"/>
  <c r="E434"/>
  <c r="M433"/>
  <c r="G433"/>
  <c r="L432"/>
  <c r="L431" s="1"/>
  <c r="K432"/>
  <c r="K431" s="1"/>
  <c r="I432"/>
  <c r="I431" s="1"/>
  <c r="F432"/>
  <c r="F431" s="1"/>
  <c r="E432"/>
  <c r="E431" s="1"/>
  <c r="M429"/>
  <c r="J429"/>
  <c r="G429"/>
  <c r="L428"/>
  <c r="K428"/>
  <c r="I428"/>
  <c r="H428"/>
  <c r="F428"/>
  <c r="E428"/>
  <c r="M427"/>
  <c r="J427"/>
  <c r="G427"/>
  <c r="L426"/>
  <c r="K426"/>
  <c r="I426"/>
  <c r="H426"/>
  <c r="F426"/>
  <c r="E426"/>
  <c r="M424"/>
  <c r="J424"/>
  <c r="G424"/>
  <c r="L423"/>
  <c r="L422" s="1"/>
  <c r="K423"/>
  <c r="K422" s="1"/>
  <c r="I423"/>
  <c r="I422" s="1"/>
  <c r="H423"/>
  <c r="H422" s="1"/>
  <c r="F423"/>
  <c r="F422" s="1"/>
  <c r="E423"/>
  <c r="E422" s="1"/>
  <c r="M416"/>
  <c r="J416"/>
  <c r="G416"/>
  <c r="L415"/>
  <c r="K415"/>
  <c r="K414" s="1"/>
  <c r="I415"/>
  <c r="I414" s="1"/>
  <c r="H415"/>
  <c r="F415"/>
  <c r="E415"/>
  <c r="E414" s="1"/>
  <c r="L414"/>
  <c r="H414"/>
  <c r="F414"/>
  <c r="M413"/>
  <c r="J413"/>
  <c r="G413"/>
  <c r="L412"/>
  <c r="K412"/>
  <c r="I412"/>
  <c r="H412"/>
  <c r="F412"/>
  <c r="E412"/>
  <c r="L410"/>
  <c r="K410"/>
  <c r="I410"/>
  <c r="H410"/>
  <c r="F410"/>
  <c r="E410"/>
  <c r="M407"/>
  <c r="J407"/>
  <c r="G407"/>
  <c r="L406"/>
  <c r="K406"/>
  <c r="I406"/>
  <c r="H406"/>
  <c r="F406"/>
  <c r="E406"/>
  <c r="M405"/>
  <c r="J405"/>
  <c r="G405"/>
  <c r="L404"/>
  <c r="K404"/>
  <c r="I404"/>
  <c r="H404"/>
  <c r="F404"/>
  <c r="E404"/>
  <c r="M401"/>
  <c r="J401"/>
  <c r="G401"/>
  <c r="L400"/>
  <c r="K400"/>
  <c r="I400"/>
  <c r="H400"/>
  <c r="F400"/>
  <c r="E400"/>
  <c r="M399"/>
  <c r="J399"/>
  <c r="G399"/>
  <c r="L398"/>
  <c r="K398"/>
  <c r="I398"/>
  <c r="H398"/>
  <c r="F398"/>
  <c r="E398"/>
  <c r="M397"/>
  <c r="J397"/>
  <c r="G397"/>
  <c r="L396"/>
  <c r="K396"/>
  <c r="I396"/>
  <c r="H396"/>
  <c r="F396"/>
  <c r="E396"/>
  <c r="M393"/>
  <c r="J393"/>
  <c r="G393"/>
  <c r="L392"/>
  <c r="L391" s="1"/>
  <c r="L390" s="1"/>
  <c r="K392"/>
  <c r="K391" s="1"/>
  <c r="I392"/>
  <c r="H392"/>
  <c r="H391" s="1"/>
  <c r="F392"/>
  <c r="F391" s="1"/>
  <c r="E392"/>
  <c r="I391"/>
  <c r="I390" s="1"/>
  <c r="E391"/>
  <c r="F390"/>
  <c r="M388"/>
  <c r="J388"/>
  <c r="G388"/>
  <c r="L387"/>
  <c r="K387"/>
  <c r="K386" s="1"/>
  <c r="I387"/>
  <c r="I386" s="1"/>
  <c r="I385" s="1"/>
  <c r="H387"/>
  <c r="F387"/>
  <c r="E387"/>
  <c r="E386" s="1"/>
  <c r="L386"/>
  <c r="L385" s="1"/>
  <c r="H386"/>
  <c r="F386"/>
  <c r="F385" s="1"/>
  <c r="E385"/>
  <c r="M382"/>
  <c r="J382"/>
  <c r="G382"/>
  <c r="L381"/>
  <c r="L380" s="1"/>
  <c r="L379" s="1"/>
  <c r="K381"/>
  <c r="K380" s="1"/>
  <c r="I381"/>
  <c r="I380" s="1"/>
  <c r="I379" s="1"/>
  <c r="H381"/>
  <c r="H380" s="1"/>
  <c r="F381"/>
  <c r="F380" s="1"/>
  <c r="E381"/>
  <c r="E380" s="1"/>
  <c r="F379"/>
  <c r="M378"/>
  <c r="J378"/>
  <c r="G378"/>
  <c r="L377"/>
  <c r="L376" s="1"/>
  <c r="L375" s="1"/>
  <c r="L374" s="1"/>
  <c r="K377"/>
  <c r="K376" s="1"/>
  <c r="K375" s="1"/>
  <c r="K374" s="1"/>
  <c r="I377"/>
  <c r="I376" s="1"/>
  <c r="I375" s="1"/>
  <c r="I374" s="1"/>
  <c r="H377"/>
  <c r="H376" s="1"/>
  <c r="H375" s="1"/>
  <c r="F377"/>
  <c r="F376" s="1"/>
  <c r="F375" s="1"/>
  <c r="F374" s="1"/>
  <c r="E377"/>
  <c r="E376" s="1"/>
  <c r="K370"/>
  <c r="I370"/>
  <c r="F370"/>
  <c r="E370"/>
  <c r="L370"/>
  <c r="H370"/>
  <c r="M368"/>
  <c r="J368"/>
  <c r="G368"/>
  <c r="L367"/>
  <c r="K367"/>
  <c r="K366" s="1"/>
  <c r="I367"/>
  <c r="I366" s="1"/>
  <c r="H367"/>
  <c r="F367"/>
  <c r="E367"/>
  <c r="E366" s="1"/>
  <c r="L366"/>
  <c r="H366"/>
  <c r="F366"/>
  <c r="M365"/>
  <c r="J365"/>
  <c r="L364"/>
  <c r="L363" s="1"/>
  <c r="K364"/>
  <c r="I364"/>
  <c r="I363" s="1"/>
  <c r="H364"/>
  <c r="E364"/>
  <c r="E363" s="1"/>
  <c r="H363"/>
  <c r="M362"/>
  <c r="L361"/>
  <c r="L360" s="1"/>
  <c r="K361"/>
  <c r="K360" s="1"/>
  <c r="I361"/>
  <c r="I360" s="1"/>
  <c r="F361"/>
  <c r="F360" s="1"/>
  <c r="M359"/>
  <c r="J359"/>
  <c r="G359"/>
  <c r="L358"/>
  <c r="K358"/>
  <c r="K357" s="1"/>
  <c r="I358"/>
  <c r="I357" s="1"/>
  <c r="H358"/>
  <c r="F358"/>
  <c r="F357" s="1"/>
  <c r="E358"/>
  <c r="E357" s="1"/>
  <c r="L357"/>
  <c r="H357"/>
  <c r="M356"/>
  <c r="J356"/>
  <c r="G356"/>
  <c r="L355"/>
  <c r="K355"/>
  <c r="I355"/>
  <c r="H355"/>
  <c r="F355"/>
  <c r="E355"/>
  <c r="M354"/>
  <c r="J354"/>
  <c r="G354"/>
  <c r="L353"/>
  <c r="K353"/>
  <c r="I353"/>
  <c r="H353"/>
  <c r="F353"/>
  <c r="E353"/>
  <c r="M351"/>
  <c r="J351"/>
  <c r="G351"/>
  <c r="L350"/>
  <c r="K350"/>
  <c r="K349" s="1"/>
  <c r="I350"/>
  <c r="I349" s="1"/>
  <c r="H350"/>
  <c r="F350"/>
  <c r="F349" s="1"/>
  <c r="E350"/>
  <c r="E349" s="1"/>
  <c r="L349"/>
  <c r="H349"/>
  <c r="M348"/>
  <c r="J348"/>
  <c r="G348"/>
  <c r="L347"/>
  <c r="L346" s="1"/>
  <c r="K347"/>
  <c r="K346" s="1"/>
  <c r="I347"/>
  <c r="H347"/>
  <c r="H346" s="1"/>
  <c r="F347"/>
  <c r="F346" s="1"/>
  <c r="E347"/>
  <c r="I346"/>
  <c r="E346"/>
  <c r="M344"/>
  <c r="F343"/>
  <c r="F342" s="1"/>
  <c r="E343"/>
  <c r="L343"/>
  <c r="L342" s="1"/>
  <c r="I343"/>
  <c r="I342" s="1"/>
  <c r="M341"/>
  <c r="J341"/>
  <c r="G341"/>
  <c r="L340"/>
  <c r="L339" s="1"/>
  <c r="K340"/>
  <c r="K339" s="1"/>
  <c r="I340"/>
  <c r="I339" s="1"/>
  <c r="H340"/>
  <c r="H339" s="1"/>
  <c r="F340"/>
  <c r="F339" s="1"/>
  <c r="E340"/>
  <c r="E339" s="1"/>
  <c r="M335"/>
  <c r="J335"/>
  <c r="L334"/>
  <c r="L333" s="1"/>
  <c r="K334"/>
  <c r="I334"/>
  <c r="I333" s="1"/>
  <c r="H334"/>
  <c r="H333" s="1"/>
  <c r="E334"/>
  <c r="E333" s="1"/>
  <c r="M332"/>
  <c r="J332"/>
  <c r="E331"/>
  <c r="L331"/>
  <c r="K331"/>
  <c r="I331"/>
  <c r="H331"/>
  <c r="F331"/>
  <c r="M330"/>
  <c r="J330"/>
  <c r="G330"/>
  <c r="L329"/>
  <c r="K329"/>
  <c r="I329"/>
  <c r="H329"/>
  <c r="E329"/>
  <c r="M327"/>
  <c r="J327"/>
  <c r="G327"/>
  <c r="L326"/>
  <c r="K326"/>
  <c r="I326"/>
  <c r="H326"/>
  <c r="F326"/>
  <c r="E326"/>
  <c r="M325"/>
  <c r="J325"/>
  <c r="G325"/>
  <c r="L324"/>
  <c r="K324"/>
  <c r="I324"/>
  <c r="H324"/>
  <c r="F324"/>
  <c r="E324"/>
  <c r="M314"/>
  <c r="J314"/>
  <c r="G314"/>
  <c r="L313"/>
  <c r="L312" s="1"/>
  <c r="K313"/>
  <c r="K312" s="1"/>
  <c r="I313"/>
  <c r="H313"/>
  <c r="H312" s="1"/>
  <c r="F313"/>
  <c r="F312" s="1"/>
  <c r="E313"/>
  <c r="E312" s="1"/>
  <c r="I312"/>
  <c r="M311"/>
  <c r="J311"/>
  <c r="G311"/>
  <c r="L310"/>
  <c r="K310"/>
  <c r="K309" s="1"/>
  <c r="I310"/>
  <c r="I309" s="1"/>
  <c r="H310"/>
  <c r="F310"/>
  <c r="E310"/>
  <c r="E309" s="1"/>
  <c r="L309"/>
  <c r="H309"/>
  <c r="F309"/>
  <c r="M308"/>
  <c r="J308"/>
  <c r="G308"/>
  <c r="K307"/>
  <c r="M307" s="1"/>
  <c r="H307"/>
  <c r="J307" s="1"/>
  <c r="E307"/>
  <c r="G307" s="1"/>
  <c r="M306"/>
  <c r="J306"/>
  <c r="G306"/>
  <c r="L305"/>
  <c r="L304" s="1"/>
  <c r="K305"/>
  <c r="I305"/>
  <c r="H305"/>
  <c r="H304" s="1"/>
  <c r="F305"/>
  <c r="F304" s="1"/>
  <c r="E305"/>
  <c r="I304"/>
  <c r="M303"/>
  <c r="J303"/>
  <c r="G303"/>
  <c r="L302"/>
  <c r="K302"/>
  <c r="I302"/>
  <c r="H302"/>
  <c r="F302"/>
  <c r="E302"/>
  <c r="M301"/>
  <c r="J301"/>
  <c r="G301"/>
  <c r="L300"/>
  <c r="K300"/>
  <c r="I300"/>
  <c r="H300"/>
  <c r="F300"/>
  <c r="E300"/>
  <c r="M299"/>
  <c r="J299"/>
  <c r="G299"/>
  <c r="L298"/>
  <c r="K298"/>
  <c r="I298"/>
  <c r="H298"/>
  <c r="F298"/>
  <c r="E298"/>
  <c r="M295"/>
  <c r="J295"/>
  <c r="G295"/>
  <c r="K294"/>
  <c r="M294" s="1"/>
  <c r="H294"/>
  <c r="J294" s="1"/>
  <c r="E294"/>
  <c r="G294" s="1"/>
  <c r="M293"/>
  <c r="J293"/>
  <c r="G293"/>
  <c r="L292"/>
  <c r="K292"/>
  <c r="I292"/>
  <c r="H292"/>
  <c r="F292"/>
  <c r="E292"/>
  <c r="M291"/>
  <c r="J291"/>
  <c r="G291"/>
  <c r="L290"/>
  <c r="K290"/>
  <c r="I290"/>
  <c r="H290"/>
  <c r="F290"/>
  <c r="E290"/>
  <c r="M286"/>
  <c r="J286"/>
  <c r="L285"/>
  <c r="L284" s="1"/>
  <c r="K285"/>
  <c r="I285"/>
  <c r="I284" s="1"/>
  <c r="H285"/>
  <c r="H284" s="1"/>
  <c r="E285"/>
  <c r="E284" s="1"/>
  <c r="K284"/>
  <c r="M283"/>
  <c r="J283"/>
  <c r="G283"/>
  <c r="L282"/>
  <c r="K282"/>
  <c r="K281" s="1"/>
  <c r="K280" s="1"/>
  <c r="I282"/>
  <c r="I281" s="1"/>
  <c r="H282"/>
  <c r="F282"/>
  <c r="E282"/>
  <c r="E281" s="1"/>
  <c r="L281"/>
  <c r="L280" s="1"/>
  <c r="H281"/>
  <c r="H280" s="1"/>
  <c r="F281"/>
  <c r="M279"/>
  <c r="J279"/>
  <c r="G279"/>
  <c r="L278"/>
  <c r="K278"/>
  <c r="K277" s="1"/>
  <c r="I278"/>
  <c r="I277" s="1"/>
  <c r="H278"/>
  <c r="F278"/>
  <c r="E278"/>
  <c r="E277" s="1"/>
  <c r="L277"/>
  <c r="H277"/>
  <c r="F277"/>
  <c r="M276"/>
  <c r="J276"/>
  <c r="G276"/>
  <c r="L275"/>
  <c r="L274" s="1"/>
  <c r="K275"/>
  <c r="K274" s="1"/>
  <c r="I275"/>
  <c r="I274" s="1"/>
  <c r="I273" s="1"/>
  <c r="H275"/>
  <c r="H274" s="1"/>
  <c r="F275"/>
  <c r="F274" s="1"/>
  <c r="F273" s="1"/>
  <c r="E275"/>
  <c r="E274" s="1"/>
  <c r="M272"/>
  <c r="J272"/>
  <c r="G272"/>
  <c r="L271"/>
  <c r="L270" s="1"/>
  <c r="K271"/>
  <c r="K270" s="1"/>
  <c r="I271"/>
  <c r="H271"/>
  <c r="H270" s="1"/>
  <c r="F271"/>
  <c r="F270" s="1"/>
  <c r="E271"/>
  <c r="I270"/>
  <c r="E270"/>
  <c r="M267"/>
  <c r="J267"/>
  <c r="G267"/>
  <c r="L266"/>
  <c r="L265" s="1"/>
  <c r="K266"/>
  <c r="K265" s="1"/>
  <c r="I266"/>
  <c r="I265" s="1"/>
  <c r="H266"/>
  <c r="H265" s="1"/>
  <c r="F266"/>
  <c r="F265" s="1"/>
  <c r="E266"/>
  <c r="E265" s="1"/>
  <c r="M264"/>
  <c r="J264"/>
  <c r="G264"/>
  <c r="L263"/>
  <c r="K263"/>
  <c r="I263"/>
  <c r="I262" s="1"/>
  <c r="H263"/>
  <c r="H262" s="1"/>
  <c r="F263"/>
  <c r="F262" s="1"/>
  <c r="E263"/>
  <c r="E262" s="1"/>
  <c r="L262"/>
  <c r="M261"/>
  <c r="J261"/>
  <c r="G261"/>
  <c r="L260"/>
  <c r="L259" s="1"/>
  <c r="K260"/>
  <c r="K259" s="1"/>
  <c r="I260"/>
  <c r="I259" s="1"/>
  <c r="H260"/>
  <c r="H259" s="1"/>
  <c r="F260"/>
  <c r="F259" s="1"/>
  <c r="E260"/>
  <c r="E259" s="1"/>
  <c r="M257"/>
  <c r="J257"/>
  <c r="G257"/>
  <c r="L256"/>
  <c r="K256"/>
  <c r="K255" s="1"/>
  <c r="I256"/>
  <c r="I255" s="1"/>
  <c r="H256"/>
  <c r="F256"/>
  <c r="E256"/>
  <c r="E255" s="1"/>
  <c r="L255"/>
  <c r="H255"/>
  <c r="F255"/>
  <c r="M254"/>
  <c r="J254"/>
  <c r="G254"/>
  <c r="L253"/>
  <c r="L252" s="1"/>
  <c r="K253"/>
  <c r="I253"/>
  <c r="H253"/>
  <c r="H252" s="1"/>
  <c r="F253"/>
  <c r="F252" s="1"/>
  <c r="E253"/>
  <c r="E252" s="1"/>
  <c r="I252"/>
  <c r="M251"/>
  <c r="J251"/>
  <c r="G251"/>
  <c r="L250"/>
  <c r="K250"/>
  <c r="K249" s="1"/>
  <c r="I250"/>
  <c r="I249" s="1"/>
  <c r="H250"/>
  <c r="F250"/>
  <c r="E250"/>
  <c r="E249" s="1"/>
  <c r="L249"/>
  <c r="H249"/>
  <c r="F249"/>
  <c r="M248"/>
  <c r="J248"/>
  <c r="G248"/>
  <c r="K247"/>
  <c r="M247" s="1"/>
  <c r="H247"/>
  <c r="E247"/>
  <c r="G247" s="1"/>
  <c r="M246"/>
  <c r="J246"/>
  <c r="G246"/>
  <c r="L245"/>
  <c r="K245"/>
  <c r="I245"/>
  <c r="I244" s="1"/>
  <c r="H245"/>
  <c r="F245"/>
  <c r="F244" s="1"/>
  <c r="E245"/>
  <c r="L244"/>
  <c r="M243"/>
  <c r="J243"/>
  <c r="G243"/>
  <c r="L242"/>
  <c r="L241" s="1"/>
  <c r="K242"/>
  <c r="K241" s="1"/>
  <c r="I242"/>
  <c r="H242"/>
  <c r="H241" s="1"/>
  <c r="F242"/>
  <c r="F241" s="1"/>
  <c r="E242"/>
  <c r="I241"/>
  <c r="E241"/>
  <c r="M240"/>
  <c r="J240"/>
  <c r="G240"/>
  <c r="L239"/>
  <c r="K239"/>
  <c r="K238" s="1"/>
  <c r="I239"/>
  <c r="I238" s="1"/>
  <c r="H239"/>
  <c r="F239"/>
  <c r="F238" s="1"/>
  <c r="E239"/>
  <c r="E238" s="1"/>
  <c r="L238"/>
  <c r="H238"/>
  <c r="M236"/>
  <c r="J236"/>
  <c r="G236"/>
  <c r="K235"/>
  <c r="H235"/>
  <c r="J235" s="1"/>
  <c r="E235"/>
  <c r="H234"/>
  <c r="J234" s="1"/>
  <c r="M233"/>
  <c r="J233"/>
  <c r="G233"/>
  <c r="L232"/>
  <c r="K232"/>
  <c r="I232"/>
  <c r="H232"/>
  <c r="F232"/>
  <c r="E232"/>
  <c r="M231"/>
  <c r="J231"/>
  <c r="G231"/>
  <c r="L230"/>
  <c r="K230"/>
  <c r="I230"/>
  <c r="H230"/>
  <c r="F230"/>
  <c r="E230"/>
  <c r="M222"/>
  <c r="J222"/>
  <c r="G222"/>
  <c r="L221"/>
  <c r="K221"/>
  <c r="I221"/>
  <c r="H221"/>
  <c r="F221"/>
  <c r="E221"/>
  <c r="M220"/>
  <c r="J220"/>
  <c r="L219"/>
  <c r="K219"/>
  <c r="I219"/>
  <c r="H219"/>
  <c r="E219"/>
  <c r="M216"/>
  <c r="J216"/>
  <c r="G216"/>
  <c r="L215"/>
  <c r="K215"/>
  <c r="I215"/>
  <c r="H215"/>
  <c r="E215"/>
  <c r="M214"/>
  <c r="J214"/>
  <c r="G214"/>
  <c r="L213"/>
  <c r="K213"/>
  <c r="I213"/>
  <c r="H213"/>
  <c r="E213"/>
  <c r="M212"/>
  <c r="J212"/>
  <c r="G212"/>
  <c r="L211"/>
  <c r="K211"/>
  <c r="I211"/>
  <c r="H211"/>
  <c r="F211"/>
  <c r="E211"/>
  <c r="M208"/>
  <c r="J208"/>
  <c r="G208"/>
  <c r="L207"/>
  <c r="K207"/>
  <c r="I207"/>
  <c r="H207"/>
  <c r="F207"/>
  <c r="E207"/>
  <c r="M206"/>
  <c r="J206"/>
  <c r="G206"/>
  <c r="L205"/>
  <c r="K205"/>
  <c r="I205"/>
  <c r="H205"/>
  <c r="F205"/>
  <c r="E205"/>
  <c r="M203"/>
  <c r="J203"/>
  <c r="G203"/>
  <c r="L202"/>
  <c r="K202"/>
  <c r="I202"/>
  <c r="H202"/>
  <c r="E202"/>
  <c r="M201"/>
  <c r="J201"/>
  <c r="G201"/>
  <c r="L200"/>
  <c r="K200"/>
  <c r="I200"/>
  <c r="H200"/>
  <c r="E200"/>
  <c r="M199"/>
  <c r="J199"/>
  <c r="G199"/>
  <c r="L198"/>
  <c r="K198"/>
  <c r="I198"/>
  <c r="H198"/>
  <c r="F198"/>
  <c r="E198"/>
  <c r="M194"/>
  <c r="J194"/>
  <c r="G194"/>
  <c r="L193"/>
  <c r="L192" s="1"/>
  <c r="K193"/>
  <c r="K192" s="1"/>
  <c r="I193"/>
  <c r="I192" s="1"/>
  <c r="H193"/>
  <c r="H192" s="1"/>
  <c r="E193"/>
  <c r="E192" s="1"/>
  <c r="M191"/>
  <c r="J191"/>
  <c r="G191"/>
  <c r="L190"/>
  <c r="K190"/>
  <c r="K189" s="1"/>
  <c r="I190"/>
  <c r="I189" s="1"/>
  <c r="H190"/>
  <c r="H189" s="1"/>
  <c r="F190"/>
  <c r="F189" s="1"/>
  <c r="E190"/>
  <c r="E189" s="1"/>
  <c r="L189"/>
  <c r="M188"/>
  <c r="J188"/>
  <c r="G188"/>
  <c r="L187"/>
  <c r="L186" s="1"/>
  <c r="K187"/>
  <c r="K186" s="1"/>
  <c r="I187"/>
  <c r="I186" s="1"/>
  <c r="H187"/>
  <c r="H186" s="1"/>
  <c r="F187"/>
  <c r="F186" s="1"/>
  <c r="E187"/>
  <c r="E186" s="1"/>
  <c r="M182"/>
  <c r="J182"/>
  <c r="G182"/>
  <c r="K181"/>
  <c r="M181" s="1"/>
  <c r="H181"/>
  <c r="J181" s="1"/>
  <c r="E181"/>
  <c r="G181" s="1"/>
  <c r="H180"/>
  <c r="J180" s="1"/>
  <c r="M185"/>
  <c r="J185"/>
  <c r="G185"/>
  <c r="L184"/>
  <c r="K184"/>
  <c r="K183" s="1"/>
  <c r="I184"/>
  <c r="I183" s="1"/>
  <c r="H184"/>
  <c r="F184"/>
  <c r="E184"/>
  <c r="E183" s="1"/>
  <c r="L183"/>
  <c r="H183"/>
  <c r="F183"/>
  <c r="M179"/>
  <c r="J179"/>
  <c r="G179"/>
  <c r="L178"/>
  <c r="K178"/>
  <c r="K177" s="1"/>
  <c r="I178"/>
  <c r="I177" s="1"/>
  <c r="H178"/>
  <c r="F178"/>
  <c r="E178"/>
  <c r="E177" s="1"/>
  <c r="L177"/>
  <c r="H177"/>
  <c r="F177"/>
  <c r="M176"/>
  <c r="J176"/>
  <c r="G176"/>
  <c r="L175"/>
  <c r="L174" s="1"/>
  <c r="K175"/>
  <c r="K174" s="1"/>
  <c r="I175"/>
  <c r="I174" s="1"/>
  <c r="H175"/>
  <c r="H174" s="1"/>
  <c r="E175"/>
  <c r="E174" s="1"/>
  <c r="M173"/>
  <c r="J173"/>
  <c r="F172"/>
  <c r="F171" s="1"/>
  <c r="E172"/>
  <c r="E171" s="1"/>
  <c r="L172"/>
  <c r="L171" s="1"/>
  <c r="K172"/>
  <c r="K171" s="1"/>
  <c r="I172"/>
  <c r="I171" s="1"/>
  <c r="H172"/>
  <c r="H171" s="1"/>
  <c r="M170"/>
  <c r="J170"/>
  <c r="G170"/>
  <c r="L169"/>
  <c r="L168" s="1"/>
  <c r="K169"/>
  <c r="K168" s="1"/>
  <c r="I169"/>
  <c r="I168" s="1"/>
  <c r="F169"/>
  <c r="F168" s="1"/>
  <c r="E169"/>
  <c r="E168" s="1"/>
  <c r="M167"/>
  <c r="J167"/>
  <c r="L166"/>
  <c r="L165" s="1"/>
  <c r="K166"/>
  <c r="K165" s="1"/>
  <c r="I166"/>
  <c r="I165" s="1"/>
  <c r="E166"/>
  <c r="E165" s="1"/>
  <c r="M160"/>
  <c r="J160"/>
  <c r="F160"/>
  <c r="F159" s="1"/>
  <c r="F158" s="1"/>
  <c r="F157" s="1"/>
  <c r="E159"/>
  <c r="L159"/>
  <c r="L158" s="1"/>
  <c r="L157" s="1"/>
  <c r="K159"/>
  <c r="K158" s="1"/>
  <c r="K157" s="1"/>
  <c r="I159"/>
  <c r="I158" s="1"/>
  <c r="I157" s="1"/>
  <c r="H159"/>
  <c r="H158" s="1"/>
  <c r="H157" s="1"/>
  <c r="M156"/>
  <c r="J156"/>
  <c r="G156"/>
  <c r="K155"/>
  <c r="M155" s="1"/>
  <c r="H155"/>
  <c r="J155" s="1"/>
  <c r="F155"/>
  <c r="E155"/>
  <c r="M154"/>
  <c r="J154"/>
  <c r="G154"/>
  <c r="L153"/>
  <c r="K153"/>
  <c r="I153"/>
  <c r="H153"/>
  <c r="F153"/>
  <c r="E153"/>
  <c r="M152"/>
  <c r="J152"/>
  <c r="G152"/>
  <c r="L151"/>
  <c r="K151"/>
  <c r="I151"/>
  <c r="H151"/>
  <c r="F151"/>
  <c r="E151"/>
  <c r="M148"/>
  <c r="J148"/>
  <c r="L147"/>
  <c r="L146" s="1"/>
  <c r="L145" s="1"/>
  <c r="K147"/>
  <c r="K146" s="1"/>
  <c r="K145" s="1"/>
  <c r="I147"/>
  <c r="I146" s="1"/>
  <c r="I145" s="1"/>
  <c r="H147"/>
  <c r="E147"/>
  <c r="E146" s="1"/>
  <c r="E145" s="1"/>
  <c r="M144"/>
  <c r="J144"/>
  <c r="G144"/>
  <c r="L143"/>
  <c r="K143"/>
  <c r="I143"/>
  <c r="H143"/>
  <c r="F143"/>
  <c r="E143"/>
  <c r="M142"/>
  <c r="J142"/>
  <c r="G142"/>
  <c r="L141"/>
  <c r="K141"/>
  <c r="I141"/>
  <c r="H141"/>
  <c r="F141"/>
  <c r="E141"/>
  <c r="M135"/>
  <c r="J135"/>
  <c r="G135"/>
  <c r="L134"/>
  <c r="I134"/>
  <c r="F134"/>
  <c r="E134"/>
  <c r="M133"/>
  <c r="J133"/>
  <c r="G133"/>
  <c r="M132"/>
  <c r="J132"/>
  <c r="G132"/>
  <c r="M131"/>
  <c r="J131"/>
  <c r="G131"/>
  <c r="L130"/>
  <c r="I130"/>
  <c r="F130"/>
  <c r="E130"/>
  <c r="M138"/>
  <c r="J138"/>
  <c r="G138"/>
  <c r="L137"/>
  <c r="L136" s="1"/>
  <c r="K137"/>
  <c r="K136" s="1"/>
  <c r="I137"/>
  <c r="I136" s="1"/>
  <c r="H137"/>
  <c r="H136" s="1"/>
  <c r="F137"/>
  <c r="F136" s="1"/>
  <c r="E137"/>
  <c r="E136" s="1"/>
  <c r="M124"/>
  <c r="J124"/>
  <c r="G124"/>
  <c r="L123"/>
  <c r="I123"/>
  <c r="H123"/>
  <c r="F123"/>
  <c r="M122"/>
  <c r="J122"/>
  <c r="G122"/>
  <c r="L121"/>
  <c r="K121"/>
  <c r="I121"/>
  <c r="H121"/>
  <c r="F121"/>
  <c r="E121"/>
  <c r="I120"/>
  <c r="M119"/>
  <c r="J119"/>
  <c r="G119"/>
  <c r="L118"/>
  <c r="K118"/>
  <c r="K117" s="1"/>
  <c r="I118"/>
  <c r="I117" s="1"/>
  <c r="H118"/>
  <c r="F118"/>
  <c r="E118"/>
  <c r="E117" s="1"/>
  <c r="L117"/>
  <c r="H117"/>
  <c r="F117"/>
  <c r="M112"/>
  <c r="J112"/>
  <c r="G112"/>
  <c r="L111"/>
  <c r="L110" s="1"/>
  <c r="K111"/>
  <c r="I111"/>
  <c r="H111"/>
  <c r="H110" s="1"/>
  <c r="F111"/>
  <c r="F110" s="1"/>
  <c r="E111"/>
  <c r="I110"/>
  <c r="M115"/>
  <c r="J115"/>
  <c r="G115"/>
  <c r="L114"/>
  <c r="L113" s="1"/>
  <c r="L109" s="1"/>
  <c r="K114"/>
  <c r="I114"/>
  <c r="I113" s="1"/>
  <c r="I109" s="1"/>
  <c r="H114"/>
  <c r="H113" s="1"/>
  <c r="H109" s="1"/>
  <c r="E114"/>
  <c r="E113" s="1"/>
  <c r="L102"/>
  <c r="H102"/>
  <c r="F102"/>
  <c r="I102"/>
  <c r="M90"/>
  <c r="J90"/>
  <c r="G90"/>
  <c r="L89"/>
  <c r="L88" s="1"/>
  <c r="K89"/>
  <c r="K88" s="1"/>
  <c r="I89"/>
  <c r="I88" s="1"/>
  <c r="H89"/>
  <c r="H88" s="1"/>
  <c r="F89"/>
  <c r="F88" s="1"/>
  <c r="E89"/>
  <c r="E88" s="1"/>
  <c r="M87"/>
  <c r="J87"/>
  <c r="G87"/>
  <c r="L86"/>
  <c r="L85" s="1"/>
  <c r="K86"/>
  <c r="I86"/>
  <c r="H86"/>
  <c r="H85" s="1"/>
  <c r="F86"/>
  <c r="F85" s="1"/>
  <c r="E86"/>
  <c r="I85"/>
  <c r="M84"/>
  <c r="J84"/>
  <c r="G84"/>
  <c r="L83"/>
  <c r="L82" s="1"/>
  <c r="K83"/>
  <c r="K82" s="1"/>
  <c r="I83"/>
  <c r="I82" s="1"/>
  <c r="H83"/>
  <c r="H82" s="1"/>
  <c r="F83"/>
  <c r="F82" s="1"/>
  <c r="E83"/>
  <c r="E82" s="1"/>
  <c r="M101"/>
  <c r="J101"/>
  <c r="G101"/>
  <c r="L100"/>
  <c r="L99" s="1"/>
  <c r="K100"/>
  <c r="I100"/>
  <c r="H100"/>
  <c r="H99" s="1"/>
  <c r="F100"/>
  <c r="F99" s="1"/>
  <c r="E100"/>
  <c r="I99"/>
  <c r="M81"/>
  <c r="J81"/>
  <c r="G81"/>
  <c r="L80"/>
  <c r="K80"/>
  <c r="K79" s="1"/>
  <c r="I80"/>
  <c r="I79" s="1"/>
  <c r="H80"/>
  <c r="F80"/>
  <c r="F79" s="1"/>
  <c r="E80"/>
  <c r="E79" s="1"/>
  <c r="L79"/>
  <c r="M75"/>
  <c r="J75"/>
  <c r="G75"/>
  <c r="L74"/>
  <c r="L73" s="1"/>
  <c r="K74"/>
  <c r="I74"/>
  <c r="H74"/>
  <c r="H73" s="1"/>
  <c r="F74"/>
  <c r="F73" s="1"/>
  <c r="E74"/>
  <c r="I73"/>
  <c r="M72"/>
  <c r="J72"/>
  <c r="G72"/>
  <c r="L71"/>
  <c r="I71"/>
  <c r="H71"/>
  <c r="F71"/>
  <c r="M70"/>
  <c r="J70"/>
  <c r="G70"/>
  <c r="L69"/>
  <c r="I69"/>
  <c r="F69"/>
  <c r="E69"/>
  <c r="M68"/>
  <c r="J68"/>
  <c r="G68"/>
  <c r="L67"/>
  <c r="I67"/>
  <c r="H67"/>
  <c r="F67"/>
  <c r="M65"/>
  <c r="J65"/>
  <c r="G65"/>
  <c r="L64"/>
  <c r="K64"/>
  <c r="K63" s="1"/>
  <c r="I64"/>
  <c r="I63" s="1"/>
  <c r="H64"/>
  <c r="F64"/>
  <c r="E64"/>
  <c r="E63" s="1"/>
  <c r="L63"/>
  <c r="H63"/>
  <c r="F63"/>
  <c r="M62"/>
  <c r="J62"/>
  <c r="G62"/>
  <c r="L61"/>
  <c r="K61"/>
  <c r="I61"/>
  <c r="H61"/>
  <c r="F61"/>
  <c r="E61"/>
  <c r="M60"/>
  <c r="J60"/>
  <c r="G60"/>
  <c r="L59"/>
  <c r="K59"/>
  <c r="K58" s="1"/>
  <c r="I59"/>
  <c r="I58" s="1"/>
  <c r="H59"/>
  <c r="F59"/>
  <c r="E59"/>
  <c r="E58" s="1"/>
  <c r="L58"/>
  <c r="H58"/>
  <c r="F58"/>
  <c r="M98"/>
  <c r="J98"/>
  <c r="G98"/>
  <c r="L97"/>
  <c r="L96" s="1"/>
  <c r="K97"/>
  <c r="K96" s="1"/>
  <c r="I97"/>
  <c r="I96" s="1"/>
  <c r="H97"/>
  <c r="H96" s="1"/>
  <c r="F97"/>
  <c r="F96" s="1"/>
  <c r="E97"/>
  <c r="E96" s="1"/>
  <c r="M95"/>
  <c r="J95"/>
  <c r="G95"/>
  <c r="L94"/>
  <c r="I94"/>
  <c r="H94"/>
  <c r="E94"/>
  <c r="M93"/>
  <c r="J93"/>
  <c r="G93"/>
  <c r="L92"/>
  <c r="K92"/>
  <c r="K91" s="1"/>
  <c r="I92"/>
  <c r="I91" s="1"/>
  <c r="H92"/>
  <c r="H91" s="1"/>
  <c r="E92"/>
  <c r="E91" s="1"/>
  <c r="M55"/>
  <c r="J55"/>
  <c r="G55"/>
  <c r="L54"/>
  <c r="K54"/>
  <c r="I54"/>
  <c r="H54"/>
  <c r="F54"/>
  <c r="E54"/>
  <c r="M53"/>
  <c r="J53"/>
  <c r="G53"/>
  <c r="L52"/>
  <c r="K52"/>
  <c r="I52"/>
  <c r="H52"/>
  <c r="F52"/>
  <c r="E52"/>
  <c r="M49"/>
  <c r="J49"/>
  <c r="G49"/>
  <c r="L48"/>
  <c r="L47" s="1"/>
  <c r="L46" s="1"/>
  <c r="K48"/>
  <c r="K47" s="1"/>
  <c r="K46" s="1"/>
  <c r="I48"/>
  <c r="I47" s="1"/>
  <c r="I46" s="1"/>
  <c r="H48"/>
  <c r="H47" s="1"/>
  <c r="H46" s="1"/>
  <c r="F48"/>
  <c r="F47" s="1"/>
  <c r="F46" s="1"/>
  <c r="E48"/>
  <c r="E47" s="1"/>
  <c r="E46" s="1"/>
  <c r="M45"/>
  <c r="J45"/>
  <c r="G45"/>
  <c r="L44"/>
  <c r="L43" s="1"/>
  <c r="K44"/>
  <c r="K43" s="1"/>
  <c r="I44"/>
  <c r="I43" s="1"/>
  <c r="H44"/>
  <c r="H43" s="1"/>
  <c r="F44"/>
  <c r="F43" s="1"/>
  <c r="E44"/>
  <c r="E43" s="1"/>
  <c r="M41"/>
  <c r="J41"/>
  <c r="G41"/>
  <c r="F40"/>
  <c r="F39" s="1"/>
  <c r="F38" s="1"/>
  <c r="E40"/>
  <c r="E39" s="1"/>
  <c r="E38" s="1"/>
  <c r="M37"/>
  <c r="J37"/>
  <c r="G37"/>
  <c r="E36"/>
  <c r="E35" s="1"/>
  <c r="M34"/>
  <c r="J34"/>
  <c r="G34"/>
  <c r="F33"/>
  <c r="F32" s="1"/>
  <c r="E33"/>
  <c r="M29"/>
  <c r="J29"/>
  <c r="G29"/>
  <c r="L28"/>
  <c r="L27" s="1"/>
  <c r="L26" s="1"/>
  <c r="K28"/>
  <c r="K27" s="1"/>
  <c r="K26" s="1"/>
  <c r="I28"/>
  <c r="I27" s="1"/>
  <c r="I26" s="1"/>
  <c r="H28"/>
  <c r="H27" s="1"/>
  <c r="H26" s="1"/>
  <c r="F28"/>
  <c r="F27" s="1"/>
  <c r="F26" s="1"/>
  <c r="E28"/>
  <c r="E27" s="1"/>
  <c r="E26" s="1"/>
  <c r="M25"/>
  <c r="L24"/>
  <c r="L23" s="1"/>
  <c r="K24"/>
  <c r="K23" s="1"/>
  <c r="I24"/>
  <c r="I23" s="1"/>
  <c r="H24"/>
  <c r="H23" s="1"/>
  <c r="E24"/>
  <c r="E23" s="1"/>
  <c r="M22"/>
  <c r="L21"/>
  <c r="K21"/>
  <c r="I21"/>
  <c r="H21"/>
  <c r="F21"/>
  <c r="E21"/>
  <c r="M20"/>
  <c r="E19"/>
  <c r="L19"/>
  <c r="I19"/>
  <c r="H19"/>
  <c r="F19"/>
  <c r="M18"/>
  <c r="J18"/>
  <c r="G18"/>
  <c r="L17"/>
  <c r="K17"/>
  <c r="I17"/>
  <c r="H17"/>
  <c r="F17"/>
  <c r="E17"/>
  <c r="I280" l="1"/>
  <c r="I42"/>
  <c r="I30" s="1"/>
  <c r="L42"/>
  <c r="L30" s="1"/>
  <c r="H42"/>
  <c r="H30" s="1"/>
  <c r="K42"/>
  <c r="K30" s="1"/>
  <c r="I499"/>
  <c r="L499"/>
  <c r="G513"/>
  <c r="E506"/>
  <c r="G506" s="1"/>
  <c r="K506"/>
  <c r="M506" s="1"/>
  <c r="M513"/>
  <c r="J510"/>
  <c r="H506"/>
  <c r="J506" s="1"/>
  <c r="F237"/>
  <c r="L237"/>
  <c r="I237"/>
  <c r="E280"/>
  <c r="H328"/>
  <c r="I164"/>
  <c r="L164"/>
  <c r="M274"/>
  <c r="M312"/>
  <c r="M174"/>
  <c r="F129"/>
  <c r="F128" s="1"/>
  <c r="L258"/>
  <c r="M422"/>
  <c r="F436"/>
  <c r="F430" s="1"/>
  <c r="J503"/>
  <c r="M42"/>
  <c r="L289"/>
  <c r="L288" s="1"/>
  <c r="L425"/>
  <c r="E436"/>
  <c r="E430" s="1"/>
  <c r="E425"/>
  <c r="L91"/>
  <c r="I409"/>
  <c r="I66"/>
  <c r="I57" s="1"/>
  <c r="M96"/>
  <c r="J67"/>
  <c r="G69"/>
  <c r="J69"/>
  <c r="M69"/>
  <c r="J80"/>
  <c r="M79"/>
  <c r="G100"/>
  <c r="M100"/>
  <c r="J82"/>
  <c r="G155"/>
  <c r="M186"/>
  <c r="F369"/>
  <c r="I369"/>
  <c r="M374"/>
  <c r="G82"/>
  <c r="J83"/>
  <c r="I150"/>
  <c r="M376"/>
  <c r="K403"/>
  <c r="L409"/>
  <c r="E409"/>
  <c r="J412"/>
  <c r="J414"/>
  <c r="J415"/>
  <c r="F425"/>
  <c r="G428"/>
  <c r="M428"/>
  <c r="H150"/>
  <c r="J36"/>
  <c r="G88"/>
  <c r="M114"/>
  <c r="G111"/>
  <c r="M111"/>
  <c r="J147"/>
  <c r="F175"/>
  <c r="F174" s="1"/>
  <c r="J189"/>
  <c r="E210"/>
  <c r="E209" s="1"/>
  <c r="M213"/>
  <c r="F215"/>
  <c r="G215" s="1"/>
  <c r="G241"/>
  <c r="G242"/>
  <c r="H454"/>
  <c r="H449" s="1"/>
  <c r="H448" s="1"/>
  <c r="G174"/>
  <c r="H140"/>
  <c r="H139" s="1"/>
  <c r="E304"/>
  <c r="G304" s="1"/>
  <c r="I16"/>
  <c r="I15" s="1"/>
  <c r="M192"/>
  <c r="J23"/>
  <c r="I204"/>
  <c r="J211"/>
  <c r="M211"/>
  <c r="I210"/>
  <c r="I209" s="1"/>
  <c r="H197"/>
  <c r="H425"/>
  <c r="K441"/>
  <c r="G454"/>
  <c r="M466"/>
  <c r="M82"/>
  <c r="G86"/>
  <c r="M86"/>
  <c r="J241"/>
  <c r="M241"/>
  <c r="J262"/>
  <c r="G265"/>
  <c r="F297"/>
  <c r="F296" s="1"/>
  <c r="L297"/>
  <c r="L296" s="1"/>
  <c r="E352"/>
  <c r="K352"/>
  <c r="J357"/>
  <c r="L129"/>
  <c r="L128" s="1"/>
  <c r="E204"/>
  <c r="J255"/>
  <c r="J256"/>
  <c r="G259"/>
  <c r="M259"/>
  <c r="F289"/>
  <c r="F288" s="1"/>
  <c r="G292"/>
  <c r="H289"/>
  <c r="H288" s="1"/>
  <c r="M292"/>
  <c r="K323"/>
  <c r="G339"/>
  <c r="M339"/>
  <c r="G346"/>
  <c r="G347"/>
  <c r="E395"/>
  <c r="E394" s="1"/>
  <c r="H395"/>
  <c r="H394" s="1"/>
  <c r="I395"/>
  <c r="I394" s="1"/>
  <c r="J400"/>
  <c r="M400"/>
  <c r="L436"/>
  <c r="L430" s="1"/>
  <c r="K436"/>
  <c r="G459"/>
  <c r="J459"/>
  <c r="M459"/>
  <c r="L458"/>
  <c r="L457" s="1"/>
  <c r="E471"/>
  <c r="H471"/>
  <c r="H470" s="1"/>
  <c r="F471"/>
  <c r="F470" s="1"/>
  <c r="F465" s="1"/>
  <c r="L471"/>
  <c r="L470" s="1"/>
  <c r="L465" s="1"/>
  <c r="G485"/>
  <c r="H484"/>
  <c r="M485"/>
  <c r="F484"/>
  <c r="L484"/>
  <c r="J500"/>
  <c r="G33"/>
  <c r="M33"/>
  <c r="G52"/>
  <c r="J52"/>
  <c r="M52"/>
  <c r="F51"/>
  <c r="F50" s="1"/>
  <c r="I51"/>
  <c r="I50" s="1"/>
  <c r="L51"/>
  <c r="L50" s="1"/>
  <c r="M88"/>
  <c r="L328"/>
  <c r="E379"/>
  <c r="G379" s="1"/>
  <c r="G380"/>
  <c r="G17"/>
  <c r="J17"/>
  <c r="M17"/>
  <c r="K19"/>
  <c r="M19" s="1"/>
  <c r="G21"/>
  <c r="J21"/>
  <c r="M21"/>
  <c r="J24"/>
  <c r="M23"/>
  <c r="J35"/>
  <c r="F92"/>
  <c r="G92" s="1"/>
  <c r="F94"/>
  <c r="G94" s="1"/>
  <c r="G96"/>
  <c r="F66"/>
  <c r="G74"/>
  <c r="M74"/>
  <c r="I129"/>
  <c r="I128" s="1"/>
  <c r="I116" s="1"/>
  <c r="G134"/>
  <c r="J134"/>
  <c r="M134"/>
  <c r="G141"/>
  <c r="J141"/>
  <c r="M141"/>
  <c r="F140"/>
  <c r="F139" s="1"/>
  <c r="I140"/>
  <c r="I139" s="1"/>
  <c r="L140"/>
  <c r="L139" s="1"/>
  <c r="H146"/>
  <c r="H166"/>
  <c r="H165" s="1"/>
  <c r="H169"/>
  <c r="H168" s="1"/>
  <c r="J168" s="1"/>
  <c r="J171"/>
  <c r="J177"/>
  <c r="J178"/>
  <c r="J183"/>
  <c r="J184"/>
  <c r="F193"/>
  <c r="F192" s="1"/>
  <c r="G198"/>
  <c r="M198"/>
  <c r="F200"/>
  <c r="G200" s="1"/>
  <c r="L197"/>
  <c r="F202"/>
  <c r="G202" s="1"/>
  <c r="G205"/>
  <c r="H204"/>
  <c r="K204"/>
  <c r="H218"/>
  <c r="K218"/>
  <c r="I218"/>
  <c r="G230"/>
  <c r="M230"/>
  <c r="F229"/>
  <c r="F228" s="1"/>
  <c r="I229"/>
  <c r="I228" s="1"/>
  <c r="L229"/>
  <c r="L228" s="1"/>
  <c r="G270"/>
  <c r="G271"/>
  <c r="F269"/>
  <c r="M284"/>
  <c r="M285"/>
  <c r="G300"/>
  <c r="H297"/>
  <c r="H296" s="1"/>
  <c r="M300"/>
  <c r="J309"/>
  <c r="J310"/>
  <c r="M309"/>
  <c r="F323"/>
  <c r="I323"/>
  <c r="L323"/>
  <c r="J326"/>
  <c r="F329"/>
  <c r="F328" s="1"/>
  <c r="I328"/>
  <c r="J331"/>
  <c r="M331"/>
  <c r="G331"/>
  <c r="K343"/>
  <c r="K342" s="1"/>
  <c r="M342" s="1"/>
  <c r="G344"/>
  <c r="I352"/>
  <c r="I345" s="1"/>
  <c r="G355"/>
  <c r="G392"/>
  <c r="F403"/>
  <c r="F402" s="1"/>
  <c r="I403"/>
  <c r="I402" s="1"/>
  <c r="L403"/>
  <c r="L402" s="1"/>
  <c r="J406"/>
  <c r="I441"/>
  <c r="L441"/>
  <c r="E441"/>
  <c r="G446"/>
  <c r="J446"/>
  <c r="M446"/>
  <c r="M452"/>
  <c r="H458"/>
  <c r="H457" s="1"/>
  <c r="J463"/>
  <c r="K490"/>
  <c r="F490"/>
  <c r="L490"/>
  <c r="M35"/>
  <c r="G79"/>
  <c r="M146"/>
  <c r="H258"/>
  <c r="H16"/>
  <c r="H79"/>
  <c r="J79" s="1"/>
  <c r="J99"/>
  <c r="J85"/>
  <c r="J110"/>
  <c r="F120"/>
  <c r="G220"/>
  <c r="F219"/>
  <c r="F218" s="1"/>
  <c r="M305"/>
  <c r="K304"/>
  <c r="M304" s="1"/>
  <c r="J362"/>
  <c r="H361"/>
  <c r="H360" s="1"/>
  <c r="J360" s="1"/>
  <c r="M396"/>
  <c r="K395"/>
  <c r="F16"/>
  <c r="L16"/>
  <c r="L15" s="1"/>
  <c r="F24"/>
  <c r="F23" s="1"/>
  <c r="G23" s="1"/>
  <c r="G28"/>
  <c r="M28"/>
  <c r="E32"/>
  <c r="E31" s="1"/>
  <c r="F36"/>
  <c r="F35" s="1"/>
  <c r="G35" s="1"/>
  <c r="G40"/>
  <c r="M40"/>
  <c r="G44"/>
  <c r="M44"/>
  <c r="J48"/>
  <c r="E51"/>
  <c r="E50" s="1"/>
  <c r="K51"/>
  <c r="K50" s="1"/>
  <c r="G54"/>
  <c r="H51"/>
  <c r="H50" s="1"/>
  <c r="M54"/>
  <c r="J92"/>
  <c r="J94"/>
  <c r="M94"/>
  <c r="G97"/>
  <c r="J96"/>
  <c r="M97"/>
  <c r="J58"/>
  <c r="G58"/>
  <c r="J59"/>
  <c r="M58"/>
  <c r="G61"/>
  <c r="J61"/>
  <c r="M61"/>
  <c r="J63"/>
  <c r="G63"/>
  <c r="J64"/>
  <c r="M63"/>
  <c r="H66"/>
  <c r="H57" s="1"/>
  <c r="L66"/>
  <c r="E73"/>
  <c r="G73" s="1"/>
  <c r="K73"/>
  <c r="M73" s="1"/>
  <c r="E99"/>
  <c r="G99" s="1"/>
  <c r="K99"/>
  <c r="M99" s="1"/>
  <c r="E85"/>
  <c r="G85" s="1"/>
  <c r="K85"/>
  <c r="M85" s="1"/>
  <c r="G89"/>
  <c r="J88"/>
  <c r="M89"/>
  <c r="K113"/>
  <c r="F114"/>
  <c r="F113" s="1"/>
  <c r="F109" s="1"/>
  <c r="E110"/>
  <c r="G110" s="1"/>
  <c r="K110"/>
  <c r="M110" s="1"/>
  <c r="J117"/>
  <c r="G117"/>
  <c r="J118"/>
  <c r="M117"/>
  <c r="G121"/>
  <c r="J121"/>
  <c r="M121"/>
  <c r="H120"/>
  <c r="L120"/>
  <c r="L116" s="1"/>
  <c r="G137"/>
  <c r="M137"/>
  <c r="H129"/>
  <c r="E129"/>
  <c r="J130"/>
  <c r="K129"/>
  <c r="E140"/>
  <c r="E139" s="1"/>
  <c r="J143"/>
  <c r="K140"/>
  <c r="K139" s="1"/>
  <c r="G148"/>
  <c r="F147"/>
  <c r="F146" s="1"/>
  <c r="G151"/>
  <c r="E150"/>
  <c r="M151"/>
  <c r="K150"/>
  <c r="E180"/>
  <c r="G180" s="1"/>
  <c r="K180"/>
  <c r="M180" s="1"/>
  <c r="J230"/>
  <c r="H229"/>
  <c r="H228" s="1"/>
  <c r="M253"/>
  <c r="K252"/>
  <c r="M252" s="1"/>
  <c r="M334"/>
  <c r="K333"/>
  <c r="M333" s="1"/>
  <c r="E390"/>
  <c r="G390" s="1"/>
  <c r="G391"/>
  <c r="J73"/>
  <c r="G167"/>
  <c r="F166"/>
  <c r="F165" s="1"/>
  <c r="G286"/>
  <c r="F285"/>
  <c r="F284" s="1"/>
  <c r="G284" s="1"/>
  <c r="J438"/>
  <c r="H437"/>
  <c r="H436" s="1"/>
  <c r="J491"/>
  <c r="H490"/>
  <c r="F150"/>
  <c r="L150"/>
  <c r="G153"/>
  <c r="J153"/>
  <c r="M153"/>
  <c r="M159"/>
  <c r="J172"/>
  <c r="M171"/>
  <c r="J174"/>
  <c r="G186"/>
  <c r="M187"/>
  <c r="J192"/>
  <c r="J200"/>
  <c r="K197"/>
  <c r="J202"/>
  <c r="M202"/>
  <c r="F204"/>
  <c r="L204"/>
  <c r="G207"/>
  <c r="J207"/>
  <c r="J238"/>
  <c r="F258"/>
  <c r="J270"/>
  <c r="L273"/>
  <c r="L269" s="1"/>
  <c r="L268" s="1"/>
  <c r="G326"/>
  <c r="E323"/>
  <c r="J349"/>
  <c r="G502"/>
  <c r="F501"/>
  <c r="F500" s="1"/>
  <c r="F499" s="1"/>
  <c r="J215"/>
  <c r="K210"/>
  <c r="K209" s="1"/>
  <c r="L218"/>
  <c r="E218"/>
  <c r="M221"/>
  <c r="E229"/>
  <c r="E244"/>
  <c r="E237" s="1"/>
  <c r="K244"/>
  <c r="J249"/>
  <c r="J250"/>
  <c r="G260"/>
  <c r="J259"/>
  <c r="I258"/>
  <c r="G266"/>
  <c r="J265"/>
  <c r="M275"/>
  <c r="J278"/>
  <c r="J282"/>
  <c r="J290"/>
  <c r="K289"/>
  <c r="K288" s="1"/>
  <c r="J298"/>
  <c r="K297"/>
  <c r="G302"/>
  <c r="J302"/>
  <c r="M302"/>
  <c r="G312"/>
  <c r="M313"/>
  <c r="G324"/>
  <c r="H323"/>
  <c r="E328"/>
  <c r="G340"/>
  <c r="J339"/>
  <c r="G353"/>
  <c r="J353"/>
  <c r="M360"/>
  <c r="M361"/>
  <c r="J366"/>
  <c r="J367"/>
  <c r="J370"/>
  <c r="H374"/>
  <c r="J374" s="1"/>
  <c r="J375"/>
  <c r="L369"/>
  <c r="G406"/>
  <c r="E403"/>
  <c r="M412"/>
  <c r="K409"/>
  <c r="M431"/>
  <c r="G453"/>
  <c r="F452"/>
  <c r="F449" s="1"/>
  <c r="F448" s="1"/>
  <c r="G464"/>
  <c r="F463"/>
  <c r="F458" s="1"/>
  <c r="F457" s="1"/>
  <c r="M481"/>
  <c r="K480"/>
  <c r="M480" s="1"/>
  <c r="M377"/>
  <c r="G381"/>
  <c r="J387"/>
  <c r="L395"/>
  <c r="L394" s="1"/>
  <c r="J398"/>
  <c r="M398"/>
  <c r="G404"/>
  <c r="H403"/>
  <c r="H409"/>
  <c r="M410"/>
  <c r="M423"/>
  <c r="J426"/>
  <c r="K425"/>
  <c r="G434"/>
  <c r="J434"/>
  <c r="I436"/>
  <c r="I430" s="1"/>
  <c r="H466"/>
  <c r="J466" s="1"/>
  <c r="J467"/>
  <c r="J496"/>
  <c r="M437"/>
  <c r="G439"/>
  <c r="M439"/>
  <c r="G442"/>
  <c r="H441"/>
  <c r="J444"/>
  <c r="M444"/>
  <c r="J450"/>
  <c r="G461"/>
  <c r="M461"/>
  <c r="I471"/>
  <c r="I470" s="1"/>
  <c r="I465" s="1"/>
  <c r="G474"/>
  <c r="J474"/>
  <c r="M474"/>
  <c r="J478"/>
  <c r="J487"/>
  <c r="K484"/>
  <c r="K483" s="1"/>
  <c r="G493"/>
  <c r="M493"/>
  <c r="J27"/>
  <c r="J39"/>
  <c r="J43"/>
  <c r="J42"/>
  <c r="J136"/>
  <c r="G19"/>
  <c r="E16"/>
  <c r="J32"/>
  <c r="J102"/>
  <c r="J113"/>
  <c r="J109"/>
  <c r="M158"/>
  <c r="J158"/>
  <c r="G159"/>
  <c r="E158"/>
  <c r="E157" s="1"/>
  <c r="J19"/>
  <c r="M24"/>
  <c r="G27"/>
  <c r="M27"/>
  <c r="J28"/>
  <c r="J33"/>
  <c r="M36"/>
  <c r="G39"/>
  <c r="M39"/>
  <c r="J40"/>
  <c r="G43"/>
  <c r="M43"/>
  <c r="J44"/>
  <c r="G48"/>
  <c r="M48"/>
  <c r="J54"/>
  <c r="J91"/>
  <c r="M92"/>
  <c r="J97"/>
  <c r="G59"/>
  <c r="M59"/>
  <c r="G64"/>
  <c r="M64"/>
  <c r="J71"/>
  <c r="J74"/>
  <c r="G80"/>
  <c r="M80"/>
  <c r="J100"/>
  <c r="G83"/>
  <c r="M83"/>
  <c r="J86"/>
  <c r="J89"/>
  <c r="J114"/>
  <c r="J111"/>
  <c r="G118"/>
  <c r="M118"/>
  <c r="J123"/>
  <c r="G136"/>
  <c r="M136"/>
  <c r="J137"/>
  <c r="G130"/>
  <c r="M130"/>
  <c r="G143"/>
  <c r="M143"/>
  <c r="M147"/>
  <c r="J151"/>
  <c r="J159"/>
  <c r="G160"/>
  <c r="G168"/>
  <c r="G169"/>
  <c r="G171"/>
  <c r="M172"/>
  <c r="J175"/>
  <c r="M177"/>
  <c r="M178"/>
  <c r="M183"/>
  <c r="M184"/>
  <c r="G189"/>
  <c r="G190"/>
  <c r="J193"/>
  <c r="M200"/>
  <c r="J205"/>
  <c r="G232"/>
  <c r="G245"/>
  <c r="M290"/>
  <c r="J391"/>
  <c r="H390"/>
  <c r="J392"/>
  <c r="E67"/>
  <c r="G67" s="1"/>
  <c r="K67"/>
  <c r="M67" s="1"/>
  <c r="E71"/>
  <c r="K71"/>
  <c r="E123"/>
  <c r="K123"/>
  <c r="M165"/>
  <c r="M166"/>
  <c r="M168"/>
  <c r="M169"/>
  <c r="G172"/>
  <c r="G173"/>
  <c r="M175"/>
  <c r="G177"/>
  <c r="G178"/>
  <c r="G183"/>
  <c r="G184"/>
  <c r="G187"/>
  <c r="J186"/>
  <c r="J187"/>
  <c r="J190"/>
  <c r="M189"/>
  <c r="M190"/>
  <c r="M193"/>
  <c r="F213"/>
  <c r="M215"/>
  <c r="J219"/>
  <c r="G221"/>
  <c r="G235"/>
  <c r="E234"/>
  <c r="G234" s="1"/>
  <c r="M235"/>
  <c r="K234"/>
  <c r="M234" s="1"/>
  <c r="G238"/>
  <c r="G239"/>
  <c r="J242"/>
  <c r="J247"/>
  <c r="H244"/>
  <c r="H237" s="1"/>
  <c r="M249"/>
  <c r="M250"/>
  <c r="G252"/>
  <c r="M255"/>
  <c r="M256"/>
  <c r="J260"/>
  <c r="G262"/>
  <c r="E258"/>
  <c r="G263"/>
  <c r="J266"/>
  <c r="M270"/>
  <c r="M298"/>
  <c r="M310"/>
  <c r="G335"/>
  <c r="F334"/>
  <c r="F333" s="1"/>
  <c r="J346"/>
  <c r="J347"/>
  <c r="G349"/>
  <c r="G350"/>
  <c r="J442"/>
  <c r="J198"/>
  <c r="E197"/>
  <c r="I197"/>
  <c r="M205"/>
  <c r="M207"/>
  <c r="G211"/>
  <c r="H210"/>
  <c r="H209" s="1"/>
  <c r="J213"/>
  <c r="L210"/>
  <c r="L209" s="1"/>
  <c r="M219"/>
  <c r="J221"/>
  <c r="J232"/>
  <c r="K229"/>
  <c r="M232"/>
  <c r="J239"/>
  <c r="M238"/>
  <c r="M239"/>
  <c r="M242"/>
  <c r="J245"/>
  <c r="M245"/>
  <c r="G249"/>
  <c r="G250"/>
  <c r="G253"/>
  <c r="J252"/>
  <c r="J253"/>
  <c r="G255"/>
  <c r="G256"/>
  <c r="M260"/>
  <c r="J263"/>
  <c r="K262"/>
  <c r="M263"/>
  <c r="M265"/>
  <c r="J271"/>
  <c r="E273"/>
  <c r="G273" s="1"/>
  <c r="G274"/>
  <c r="J277"/>
  <c r="H273"/>
  <c r="M277"/>
  <c r="M278"/>
  <c r="J281"/>
  <c r="M281"/>
  <c r="M282"/>
  <c r="J324"/>
  <c r="G332"/>
  <c r="E342"/>
  <c r="G342" s="1"/>
  <c r="G343"/>
  <c r="J344"/>
  <c r="H343"/>
  <c r="H352"/>
  <c r="J355"/>
  <c r="L352"/>
  <c r="G357"/>
  <c r="G358"/>
  <c r="G362"/>
  <c r="E361"/>
  <c r="J380"/>
  <c r="H379"/>
  <c r="J381"/>
  <c r="G431"/>
  <c r="G432"/>
  <c r="M432"/>
  <c r="J433"/>
  <c r="H432"/>
  <c r="M266"/>
  <c r="I269"/>
  <c r="I268" s="1"/>
  <c r="M271"/>
  <c r="K273"/>
  <c r="G275"/>
  <c r="J274"/>
  <c r="J275"/>
  <c r="G277"/>
  <c r="G278"/>
  <c r="G281"/>
  <c r="G282"/>
  <c r="J284"/>
  <c r="J285"/>
  <c r="E289"/>
  <c r="E288" s="1"/>
  <c r="G290"/>
  <c r="I289"/>
  <c r="I288" s="1"/>
  <c r="J292"/>
  <c r="E297"/>
  <c r="E296" s="1"/>
  <c r="G298"/>
  <c r="I297"/>
  <c r="I296" s="1"/>
  <c r="J300"/>
  <c r="G305"/>
  <c r="J304"/>
  <c r="J305"/>
  <c r="G309"/>
  <c r="G310"/>
  <c r="G313"/>
  <c r="J312"/>
  <c r="J313"/>
  <c r="M324"/>
  <c r="M326"/>
  <c r="J329"/>
  <c r="K328"/>
  <c r="M329"/>
  <c r="J340"/>
  <c r="M346"/>
  <c r="J363"/>
  <c r="E375"/>
  <c r="G376"/>
  <c r="G385"/>
  <c r="H385"/>
  <c r="J386"/>
  <c r="M386"/>
  <c r="K385"/>
  <c r="M387"/>
  <c r="J404"/>
  <c r="K458"/>
  <c r="M463"/>
  <c r="M487"/>
  <c r="M491"/>
  <c r="J333"/>
  <c r="J334"/>
  <c r="M340"/>
  <c r="M347"/>
  <c r="J350"/>
  <c r="M349"/>
  <c r="M350"/>
  <c r="M353"/>
  <c r="F352"/>
  <c r="M355"/>
  <c r="J358"/>
  <c r="M357"/>
  <c r="M358"/>
  <c r="J364"/>
  <c r="M364"/>
  <c r="K363"/>
  <c r="M363" s="1"/>
  <c r="G365"/>
  <c r="F364"/>
  <c r="M366"/>
  <c r="M367"/>
  <c r="K379"/>
  <c r="M379" s="1"/>
  <c r="M380"/>
  <c r="K390"/>
  <c r="M391"/>
  <c r="F395"/>
  <c r="F394" s="1"/>
  <c r="K402"/>
  <c r="F409"/>
  <c r="M414"/>
  <c r="M415"/>
  <c r="G422"/>
  <c r="M426"/>
  <c r="G445"/>
  <c r="F444"/>
  <c r="G444" s="1"/>
  <c r="G366"/>
  <c r="G367"/>
  <c r="M375"/>
  <c r="G377"/>
  <c r="J376"/>
  <c r="J377"/>
  <c r="M381"/>
  <c r="G386"/>
  <c r="G387"/>
  <c r="M392"/>
  <c r="G396"/>
  <c r="J396"/>
  <c r="G398"/>
  <c r="G400"/>
  <c r="M404"/>
  <c r="M406"/>
  <c r="G410"/>
  <c r="J410"/>
  <c r="G412"/>
  <c r="G414"/>
  <c r="G415"/>
  <c r="G423"/>
  <c r="J422"/>
  <c r="J423"/>
  <c r="G426"/>
  <c r="I425"/>
  <c r="J428"/>
  <c r="M434"/>
  <c r="G437"/>
  <c r="J439"/>
  <c r="M442"/>
  <c r="M450"/>
  <c r="G467"/>
  <c r="E466"/>
  <c r="G466" s="1"/>
  <c r="G468"/>
  <c r="E470"/>
  <c r="G472"/>
  <c r="H476"/>
  <c r="J476" s="1"/>
  <c r="J477"/>
  <c r="M477"/>
  <c r="M478"/>
  <c r="G480"/>
  <c r="G496"/>
  <c r="G497"/>
  <c r="G503"/>
  <c r="G504"/>
  <c r="E449"/>
  <c r="G450"/>
  <c r="I449"/>
  <c r="I448" s="1"/>
  <c r="J452"/>
  <c r="M456"/>
  <c r="K454"/>
  <c r="M454" s="1"/>
  <c r="J461"/>
  <c r="E458"/>
  <c r="I458"/>
  <c r="I457" s="1"/>
  <c r="J468"/>
  <c r="M467"/>
  <c r="M468"/>
  <c r="J472"/>
  <c r="K471"/>
  <c r="M472"/>
  <c r="F476"/>
  <c r="G476" s="1"/>
  <c r="G477"/>
  <c r="G478"/>
  <c r="G481"/>
  <c r="J480"/>
  <c r="J481"/>
  <c r="J485"/>
  <c r="E484"/>
  <c r="G487"/>
  <c r="I484"/>
  <c r="E490"/>
  <c r="G491"/>
  <c r="I490"/>
  <c r="J493"/>
  <c r="J497"/>
  <c r="M496"/>
  <c r="M497"/>
  <c r="J501"/>
  <c r="M500"/>
  <c r="M501"/>
  <c r="J504"/>
  <c r="M503"/>
  <c r="M504"/>
  <c r="M91" l="1"/>
  <c r="L57"/>
  <c r="E109"/>
  <c r="M113"/>
  <c r="K109"/>
  <c r="K296"/>
  <c r="F483"/>
  <c r="H483"/>
  <c r="I483"/>
  <c r="E483"/>
  <c r="L483"/>
  <c r="J484"/>
  <c r="G484"/>
  <c r="M328"/>
  <c r="F116"/>
  <c r="L408"/>
  <c r="K499"/>
  <c r="I408"/>
  <c r="E408"/>
  <c r="E499"/>
  <c r="H499"/>
  <c r="G500"/>
  <c r="J490"/>
  <c r="G285"/>
  <c r="G329"/>
  <c r="G328"/>
  <c r="J146"/>
  <c r="H145"/>
  <c r="J145" s="1"/>
  <c r="K237"/>
  <c r="G146"/>
  <c r="F145"/>
  <c r="F210"/>
  <c r="G166"/>
  <c r="J51"/>
  <c r="M289"/>
  <c r="M441"/>
  <c r="K217"/>
  <c r="J120"/>
  <c r="J409"/>
  <c r="G501"/>
  <c r="G409"/>
  <c r="M343"/>
  <c r="M352"/>
  <c r="H345"/>
  <c r="G36"/>
  <c r="M204"/>
  <c r="M197"/>
  <c r="K102"/>
  <c r="E102"/>
  <c r="M129"/>
  <c r="L322"/>
  <c r="I217"/>
  <c r="M403"/>
  <c r="M139"/>
  <c r="J437"/>
  <c r="F389"/>
  <c r="J361"/>
  <c r="J441"/>
  <c r="L389"/>
  <c r="K16"/>
  <c r="K15" s="1"/>
  <c r="M15" s="1"/>
  <c r="I389"/>
  <c r="M297"/>
  <c r="M296"/>
  <c r="I322"/>
  <c r="J149"/>
  <c r="G425"/>
  <c r="E322"/>
  <c r="F322"/>
  <c r="K322"/>
  <c r="G139"/>
  <c r="L196"/>
  <c r="G471"/>
  <c r="M323"/>
  <c r="K345"/>
  <c r="M425"/>
  <c r="G490"/>
  <c r="M402"/>
  <c r="I287"/>
  <c r="M51"/>
  <c r="M157"/>
  <c r="G193"/>
  <c r="F164"/>
  <c r="G129"/>
  <c r="G50"/>
  <c r="J16"/>
  <c r="J328"/>
  <c r="H217"/>
  <c r="J204"/>
  <c r="L345"/>
  <c r="M370"/>
  <c r="F280"/>
  <c r="F268" s="1"/>
  <c r="J425"/>
  <c r="G51"/>
  <c r="J228"/>
  <c r="G149"/>
  <c r="M140"/>
  <c r="J280"/>
  <c r="H164"/>
  <c r="J164" s="1"/>
  <c r="K164"/>
  <c r="M164" s="1"/>
  <c r="E164"/>
  <c r="H196"/>
  <c r="J395"/>
  <c r="J454"/>
  <c r="J352"/>
  <c r="M280"/>
  <c r="J169"/>
  <c r="M32"/>
  <c r="J150"/>
  <c r="M484"/>
  <c r="M409"/>
  <c r="J66"/>
  <c r="J50"/>
  <c r="K228"/>
  <c r="M228" s="1"/>
  <c r="E228"/>
  <c r="G228" s="1"/>
  <c r="G323"/>
  <c r="J166"/>
  <c r="J229"/>
  <c r="J140"/>
  <c r="J38"/>
  <c r="G204"/>
  <c r="G175"/>
  <c r="J129"/>
  <c r="M436"/>
  <c r="K430"/>
  <c r="K408" s="1"/>
  <c r="G436"/>
  <c r="J47"/>
  <c r="E269"/>
  <c r="G269" s="1"/>
  <c r="G244"/>
  <c r="G229"/>
  <c r="K196"/>
  <c r="K195" s="1"/>
  <c r="G192"/>
  <c r="J139"/>
  <c r="J165"/>
  <c r="J470"/>
  <c r="G463"/>
  <c r="K476"/>
  <c r="M476" s="1"/>
  <c r="J436"/>
  <c r="G147"/>
  <c r="G113"/>
  <c r="G32"/>
  <c r="H15"/>
  <c r="J15" s="1"/>
  <c r="H128"/>
  <c r="J128" s="1"/>
  <c r="G452"/>
  <c r="J323"/>
  <c r="L287"/>
  <c r="J258"/>
  <c r="L217"/>
  <c r="M217" s="1"/>
  <c r="M26"/>
  <c r="M38"/>
  <c r="J218"/>
  <c r="M273"/>
  <c r="M244"/>
  <c r="G258"/>
  <c r="G24"/>
  <c r="F287"/>
  <c r="G219"/>
  <c r="K128"/>
  <c r="M128" s="1"/>
  <c r="G140"/>
  <c r="M50"/>
  <c r="G38"/>
  <c r="F441"/>
  <c r="G441" s="1"/>
  <c r="G333"/>
  <c r="G114"/>
  <c r="M109"/>
  <c r="J394"/>
  <c r="G213"/>
  <c r="F31"/>
  <c r="G31" s="1"/>
  <c r="M490"/>
  <c r="F197"/>
  <c r="F196" s="1"/>
  <c r="F57"/>
  <c r="G334"/>
  <c r="J403"/>
  <c r="H402"/>
  <c r="J402" s="1"/>
  <c r="J471"/>
  <c r="E402"/>
  <c r="G402" s="1"/>
  <c r="G403"/>
  <c r="G165"/>
  <c r="E128"/>
  <c r="G128" s="1"/>
  <c r="G109"/>
  <c r="M218"/>
  <c r="H465"/>
  <c r="J465" s="1"/>
  <c r="E217"/>
  <c r="G218"/>
  <c r="M150"/>
  <c r="G150"/>
  <c r="F15"/>
  <c r="K394"/>
  <c r="M394" s="1"/>
  <c r="M395"/>
  <c r="G458"/>
  <c r="E457"/>
  <c r="G457" s="1"/>
  <c r="E465"/>
  <c r="G465" s="1"/>
  <c r="G470"/>
  <c r="K449"/>
  <c r="J449"/>
  <c r="F363"/>
  <c r="G363" s="1"/>
  <c r="G364"/>
  <c r="G352"/>
  <c r="M458"/>
  <c r="K457"/>
  <c r="M457" s="1"/>
  <c r="J457"/>
  <c r="J385"/>
  <c r="G375"/>
  <c r="E374"/>
  <c r="G374" s="1"/>
  <c r="J432"/>
  <c r="H431"/>
  <c r="H430" s="1"/>
  <c r="H408" s="1"/>
  <c r="G430"/>
  <c r="J379"/>
  <c r="H369"/>
  <c r="J369" s="1"/>
  <c r="G280"/>
  <c r="M237"/>
  <c r="M209"/>
  <c r="M210"/>
  <c r="J210"/>
  <c r="J209"/>
  <c r="I196"/>
  <c r="I195" s="1"/>
  <c r="J197"/>
  <c r="E196"/>
  <c r="J297"/>
  <c r="J237"/>
  <c r="J244"/>
  <c r="M123"/>
  <c r="K120"/>
  <c r="M71"/>
  <c r="K66"/>
  <c r="K57" s="1"/>
  <c r="G395"/>
  <c r="J288"/>
  <c r="H287"/>
  <c r="G158"/>
  <c r="G157"/>
  <c r="J157"/>
  <c r="M149"/>
  <c r="G145"/>
  <c r="M31"/>
  <c r="M471"/>
  <c r="K470"/>
  <c r="G449"/>
  <c r="E448"/>
  <c r="G448" s="1"/>
  <c r="J448"/>
  <c r="M390"/>
  <c r="K369"/>
  <c r="M369" s="1"/>
  <c r="J458"/>
  <c r="M385"/>
  <c r="G297"/>
  <c r="G296"/>
  <c r="G289"/>
  <c r="G361"/>
  <c r="E360"/>
  <c r="E345" s="1"/>
  <c r="J343"/>
  <c r="H342"/>
  <c r="H322" s="1"/>
  <c r="H269"/>
  <c r="H268" s="1"/>
  <c r="J273"/>
  <c r="M262"/>
  <c r="K258"/>
  <c r="M258" s="1"/>
  <c r="M229"/>
  <c r="J296"/>
  <c r="K269"/>
  <c r="K268" s="1"/>
  <c r="G123"/>
  <c r="E120"/>
  <c r="G71"/>
  <c r="E66"/>
  <c r="E57" s="1"/>
  <c r="G394"/>
  <c r="J390"/>
  <c r="J289"/>
  <c r="G237"/>
  <c r="I56"/>
  <c r="E15"/>
  <c r="G16"/>
  <c r="M47"/>
  <c r="J26"/>
  <c r="I384" l="1"/>
  <c r="L384"/>
  <c r="K116"/>
  <c r="M116" s="1"/>
  <c r="M102"/>
  <c r="G210"/>
  <c r="F209"/>
  <c r="F195" s="1"/>
  <c r="F408"/>
  <c r="F384" s="1"/>
  <c r="J217"/>
  <c r="F217"/>
  <c r="G217" s="1"/>
  <c r="J31"/>
  <c r="E116"/>
  <c r="G116" s="1"/>
  <c r="J30"/>
  <c r="H116"/>
  <c r="J116" s="1"/>
  <c r="M196"/>
  <c r="J287"/>
  <c r="G483"/>
  <c r="G102"/>
  <c r="M16"/>
  <c r="M483"/>
  <c r="F345"/>
  <c r="F321" s="1"/>
  <c r="E268"/>
  <c r="G268" s="1"/>
  <c r="I321"/>
  <c r="I14" s="1"/>
  <c r="G322"/>
  <c r="M46"/>
  <c r="J46"/>
  <c r="E389"/>
  <c r="E384" s="1"/>
  <c r="G499"/>
  <c r="E42"/>
  <c r="K389"/>
  <c r="L56"/>
  <c r="J345"/>
  <c r="J483"/>
  <c r="L321"/>
  <c r="G26"/>
  <c r="J196"/>
  <c r="G164"/>
  <c r="L195"/>
  <c r="M195" s="1"/>
  <c r="F42"/>
  <c r="F30" s="1"/>
  <c r="H195"/>
  <c r="J195" s="1"/>
  <c r="G197"/>
  <c r="G91"/>
  <c r="F56"/>
  <c r="J499"/>
  <c r="G47"/>
  <c r="H389"/>
  <c r="M345"/>
  <c r="K287"/>
  <c r="M287" s="1"/>
  <c r="M288"/>
  <c r="K465"/>
  <c r="M465" s="1"/>
  <c r="M470"/>
  <c r="M66"/>
  <c r="M120"/>
  <c r="E195"/>
  <c r="G196"/>
  <c r="M430"/>
  <c r="M449"/>
  <c r="K448"/>
  <c r="M448" s="1"/>
  <c r="G15"/>
  <c r="G66"/>
  <c r="G120"/>
  <c r="M269"/>
  <c r="M268"/>
  <c r="M322"/>
  <c r="K321"/>
  <c r="J269"/>
  <c r="J268"/>
  <c r="J342"/>
  <c r="G360"/>
  <c r="E369"/>
  <c r="G369" s="1"/>
  <c r="G370"/>
  <c r="M499"/>
  <c r="M30"/>
  <c r="J57"/>
  <c r="M145"/>
  <c r="J431"/>
  <c r="H56" l="1"/>
  <c r="J56" s="1"/>
  <c r="J389"/>
  <c r="H384"/>
  <c r="M389"/>
  <c r="K384"/>
  <c r="M384" s="1"/>
  <c r="G209"/>
  <c r="G389"/>
  <c r="G408"/>
  <c r="M321"/>
  <c r="G195"/>
  <c r="L14"/>
  <c r="L516" s="1"/>
  <c r="L520" s="1"/>
  <c r="I516"/>
  <c r="I520" s="1"/>
  <c r="G46"/>
  <c r="F14"/>
  <c r="G384"/>
  <c r="J430"/>
  <c r="G345"/>
  <c r="E321"/>
  <c r="G321" s="1"/>
  <c r="E56"/>
  <c r="G56" s="1"/>
  <c r="G57"/>
  <c r="M408"/>
  <c r="K56"/>
  <c r="M57"/>
  <c r="E287"/>
  <c r="G287" s="1"/>
  <c r="G288"/>
  <c r="H321"/>
  <c r="J321" s="1"/>
  <c r="J322"/>
  <c r="G42"/>
  <c r="E30"/>
  <c r="F516" l="1"/>
  <c r="F520" s="1"/>
  <c r="H14"/>
  <c r="J14" s="1"/>
  <c r="G30"/>
  <c r="E14"/>
  <c r="M56"/>
  <c r="K14"/>
  <c r="J408"/>
  <c r="J384"/>
  <c r="K516" l="1"/>
  <c r="M14"/>
  <c r="E516"/>
  <c r="G14"/>
  <c r="H516"/>
  <c r="J516" l="1"/>
  <c r="H520"/>
  <c r="J520" s="1"/>
  <c r="E520"/>
  <c r="G520" s="1"/>
  <c r="G516"/>
  <c r="K520"/>
  <c r="M520" s="1"/>
  <c r="M516"/>
  <c r="H16" i="10" l="1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/>
  <c r="H67"/>
  <c r="H66"/>
  <c r="H69"/>
  <c r="H68"/>
  <c r="H72"/>
  <c r="H7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1"/>
  <c r="H106"/>
  <c r="H105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/>
  <c r="H166" s="1"/>
  <c r="H165" s="1"/>
  <c r="H173"/>
  <c r="H172"/>
  <c r="H171" s="1"/>
  <c r="H170" s="1"/>
  <c r="H178"/>
  <c r="H177"/>
  <c r="H176" s="1"/>
  <c r="H175" s="1"/>
  <c r="H182"/>
  <c r="H181"/>
  <c r="H180" s="1"/>
  <c r="H179" s="1"/>
  <c r="H186"/>
  <c r="H185"/>
  <c r="H188"/>
  <c r="H187"/>
  <c r="H191"/>
  <c r="H190"/>
  <c r="H193"/>
  <c r="H192"/>
  <c r="H196"/>
  <c r="H195"/>
  <c r="H194" s="1"/>
  <c r="H202"/>
  <c r="H201" s="1"/>
  <c r="H204"/>
  <c r="H203" s="1"/>
  <c r="H207"/>
  <c r="H206"/>
  <c r="H205" s="1"/>
  <c r="H211"/>
  <c r="H210"/>
  <c r="H213"/>
  <c r="H212"/>
  <c r="H215"/>
  <c r="H214"/>
  <c r="H220"/>
  <c r="H219"/>
  <c r="H222"/>
  <c r="H221"/>
  <c r="H224"/>
  <c r="H223"/>
  <c r="H227"/>
  <c r="H226"/>
  <c r="H225" s="1"/>
  <c r="H231"/>
  <c r="H230" s="1"/>
  <c r="H233"/>
  <c r="H232" s="1"/>
  <c r="H235"/>
  <c r="H234" s="1"/>
  <c r="H238"/>
  <c r="H237" s="1"/>
  <c r="H236" s="1"/>
  <c r="H241"/>
  <c r="H240"/>
  <c r="H239" s="1"/>
  <c r="H247"/>
  <c r="H246" s="1"/>
  <c r="H245" s="1"/>
  <c r="H250"/>
  <c r="H249" s="1"/>
  <c r="H248" s="1"/>
  <c r="H244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/>
  <c r="H276"/>
  <c r="H275"/>
  <c r="H274" s="1"/>
  <c r="H279"/>
  <c r="H278" s="1"/>
  <c r="H277" s="1"/>
  <c r="H282"/>
  <c r="H281" s="1"/>
  <c r="H280" s="1"/>
  <c r="H286"/>
  <c r="H285" s="1"/>
  <c r="H288"/>
  <c r="H287" s="1"/>
  <c r="H290"/>
  <c r="H291"/>
  <c r="H289" s="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14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/>
  <c r="H395"/>
  <c r="H394"/>
  <c r="H397"/>
  <c r="H396"/>
  <c r="H404"/>
  <c r="H403"/>
  <c r="H406"/>
  <c r="H405"/>
  <c r="H408"/>
  <c r="H407"/>
  <c r="H410"/>
  <c r="H409"/>
  <c r="H418"/>
  <c r="H417"/>
  <c r="H420"/>
  <c r="H419"/>
  <c r="H422"/>
  <c r="H421"/>
  <c r="H427"/>
  <c r="H426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87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/>
  <c r="H566" s="1"/>
  <c r="H565" s="1"/>
  <c r="H571"/>
  <c r="H570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2" s="1"/>
  <c r="H731" s="1"/>
  <c r="H738"/>
  <c r="H737" s="1"/>
  <c r="H745"/>
  <c r="H744" s="1"/>
  <c r="H743" s="1"/>
  <c r="H742" s="1"/>
  <c r="H741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57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47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/>
  <c r="H937" s="1"/>
  <c r="H936" s="1"/>
  <c r="H946"/>
  <c r="H945"/>
  <c r="H944" s="1"/>
  <c r="H943" s="1"/>
  <c r="H942" s="1"/>
  <c r="H952"/>
  <c r="H951" s="1"/>
  <c r="H954"/>
  <c r="H953" s="1"/>
  <c r="H956"/>
  <c r="H955" s="1"/>
  <c r="H959"/>
  <c r="H958" s="1"/>
  <c r="H957" s="1"/>
  <c r="H962"/>
  <c r="H96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/>
  <c r="H1007" s="1"/>
  <c r="H1006" s="1"/>
  <c r="H1013"/>
  <c r="H1012"/>
  <c r="H1011" s="1"/>
  <c r="H1010" s="1"/>
  <c r="H1017"/>
  <c r="H1016"/>
  <c r="H1015" s="1"/>
  <c r="H1014" s="1"/>
  <c r="H1021"/>
  <c r="H1020"/>
  <c r="H1019" s="1"/>
  <c r="H1018" s="1"/>
  <c r="H1025"/>
  <c r="H1024"/>
  <c r="H1023" s="1"/>
  <c r="H1022" s="1"/>
  <c r="H1032"/>
  <c r="H1031"/>
  <c r="H1030" s="1"/>
  <c r="H1029" s="1"/>
  <c r="H1028" s="1"/>
  <c r="H1037"/>
  <c r="H1038"/>
  <c r="H1036" s="1"/>
  <c r="H1035" s="1"/>
  <c r="H1034" s="1"/>
  <c r="H1033" s="1"/>
  <c r="H1027" s="1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/>
  <c r="H1062" s="1"/>
  <c r="H1067"/>
  <c r="H1066"/>
  <c r="H1069"/>
  <c r="H1070"/>
  <c r="H1068" s="1"/>
  <c r="H1065" s="1"/>
  <c r="H1058" s="1"/>
  <c r="H1057" s="1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1" s="1"/>
  <c r="H1090" s="1"/>
  <c r="H1096"/>
  <c r="H1095" s="1"/>
  <c r="H1098"/>
  <c r="H1099"/>
  <c r="H1102"/>
  <c r="H1101" s="1"/>
  <c r="H1100" s="1"/>
  <c r="H1106"/>
  <c r="H1107"/>
  <c r="H1105" s="1"/>
  <c r="H1104" s="1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2"/>
  <c r="H1137"/>
  <c r="H1136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0" s="1"/>
  <c r="H1159" s="1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33" s="1"/>
  <c r="H1332" s="1"/>
  <c r="H1331" s="1"/>
  <c r="H1330" s="1"/>
  <c r="H1329" s="1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0"/>
  <c r="H1435"/>
  <c r="H1434"/>
  <c r="H1437"/>
  <c r="H1436"/>
  <c r="H1439"/>
  <c r="H1438"/>
  <c r="H1442"/>
  <c r="H144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9"/>
  <c r="H148" s="1"/>
  <c r="H135" s="1"/>
  <c r="H134" s="1"/>
  <c r="H63"/>
  <c r="H62" s="1"/>
  <c r="H61" s="1"/>
  <c r="H477"/>
  <c r="H476" s="1"/>
  <c r="H475" s="1"/>
  <c r="H495"/>
  <c r="H494" s="1"/>
  <c r="H436"/>
  <c r="H402"/>
  <c r="H401" s="1"/>
  <c r="H400" s="1"/>
  <c r="H399" s="1"/>
  <c r="H130"/>
  <c r="H125" s="1"/>
  <c r="H124" s="1"/>
  <c r="H115" s="1"/>
  <c r="H416"/>
  <c r="H415" s="1"/>
  <c r="H414" s="1"/>
  <c r="H391"/>
  <c r="H390" s="1"/>
  <c r="H229"/>
  <c r="H228" s="1"/>
  <c r="H269"/>
  <c r="H209"/>
  <c r="H208"/>
  <c r="H200"/>
  <c r="H199" s="1"/>
  <c r="H1433"/>
  <c r="H189"/>
  <c r="H184"/>
  <c r="H183" s="1"/>
  <c r="H174" s="1"/>
  <c r="H1241"/>
  <c r="H840"/>
  <c r="H839" s="1"/>
  <c r="H838" s="1"/>
  <c r="H429"/>
  <c r="H96"/>
  <c r="H95" s="1"/>
  <c r="H218"/>
  <c r="H217" s="1"/>
  <c r="H686"/>
  <c r="H685" s="1"/>
  <c r="H108"/>
  <c r="H107" s="1"/>
  <c r="H1074"/>
  <c r="H950"/>
  <c r="H949" s="1"/>
  <c r="H164"/>
  <c r="H28"/>
  <c r="H27" s="1"/>
  <c r="H18" s="1"/>
  <c r="H17" s="1"/>
  <c r="H641"/>
  <c r="H640"/>
  <c r="H928" l="1"/>
  <c r="H927" s="1"/>
  <c r="H926" s="1"/>
  <c r="H925" s="1"/>
  <c r="H1392"/>
  <c r="H1374"/>
  <c r="H1482"/>
  <c r="H802"/>
  <c r="H1869"/>
  <c r="H1201"/>
  <c r="H672"/>
  <c r="H671" s="1"/>
  <c r="H198"/>
  <c r="H1389"/>
  <c r="H1388" s="1"/>
  <c r="H1229"/>
  <c r="H1228" s="1"/>
  <c r="H1179"/>
  <c r="H1123"/>
  <c r="H1122" s="1"/>
  <c r="H894"/>
  <c r="H810"/>
  <c r="H809" s="1"/>
  <c r="H703"/>
  <c r="H326"/>
  <c r="H765"/>
  <c r="H764" s="1"/>
  <c r="H748" s="1"/>
  <c r="H333"/>
  <c r="H1792"/>
  <c r="H1791" s="1"/>
  <c r="H1681"/>
  <c r="H967"/>
  <c r="H963" s="1"/>
  <c r="H711"/>
  <c r="H626"/>
  <c r="H486"/>
  <c r="H485" s="1"/>
  <c r="H355"/>
  <c r="H354" s="1"/>
  <c r="H345"/>
  <c r="H340" s="1"/>
  <c r="H298"/>
  <c r="H297" s="1"/>
  <c r="H296" s="1"/>
  <c r="H295" s="1"/>
  <c r="H284"/>
  <c r="H283" s="1"/>
  <c r="H256"/>
  <c r="H255" s="1"/>
  <c r="H243" s="1"/>
  <c r="H54"/>
  <c r="H53" s="1"/>
  <c r="H1194"/>
  <c r="H1193" s="1"/>
  <c r="H1188"/>
  <c r="H1187" s="1"/>
  <c r="H1148"/>
  <c r="H1145" s="1"/>
  <c r="H1129"/>
  <c r="H1121" s="1"/>
  <c r="H1097"/>
  <c r="H1094" s="1"/>
  <c r="H1089" s="1"/>
  <c r="H1044"/>
  <c r="H996"/>
  <c r="H995" s="1"/>
  <c r="H994" s="1"/>
  <c r="H901"/>
  <c r="H893" s="1"/>
  <c r="H882" s="1"/>
  <c r="H866"/>
  <c r="H865" s="1"/>
  <c r="H780"/>
  <c r="H695"/>
  <c r="H694" s="1"/>
  <c r="H670" s="1"/>
  <c r="H669" s="1"/>
  <c r="H655"/>
  <c r="H654" s="1"/>
  <c r="H653" s="1"/>
  <c r="H268"/>
  <c r="H1790"/>
  <c r="H94"/>
  <c r="H93" s="1"/>
  <c r="H1694"/>
  <c r="H1693" s="1"/>
  <c r="H1692" s="1"/>
  <c r="H1502"/>
  <c r="H1501" s="1"/>
  <c r="H1416"/>
  <c r="H1172"/>
  <c r="H1167"/>
  <c r="H1138"/>
  <c r="H859"/>
  <c r="H527"/>
  <c r="H514" s="1"/>
  <c r="H513" s="1"/>
  <c r="H512" s="1"/>
  <c r="H455"/>
  <c r="H454" s="1"/>
  <c r="H453" s="1"/>
  <c r="H375"/>
  <c r="H374" s="1"/>
  <c r="H82"/>
  <c r="H81" s="1"/>
  <c r="H80" s="1"/>
  <c r="H79" s="1"/>
  <c r="H710"/>
  <c r="H709" s="1"/>
  <c r="H464"/>
  <c r="H463" s="1"/>
  <c r="H462" s="1"/>
  <c r="H446"/>
  <c r="H424" s="1"/>
  <c r="H423" s="1"/>
  <c r="H307"/>
  <c r="H306" s="1"/>
  <c r="H948"/>
  <c r="H941" s="1"/>
  <c r="H940" s="1"/>
  <c r="H1900"/>
  <c r="H1868"/>
  <c r="H1867" s="1"/>
  <c r="H1680"/>
  <c r="H1481"/>
  <c r="H1425"/>
  <c r="H1387"/>
  <c r="H1346"/>
  <c r="H216"/>
  <c r="H1153"/>
  <c r="H1152" s="1"/>
  <c r="H1151" s="1"/>
  <c r="H1108"/>
  <c r="H1103" s="1"/>
  <c r="H818"/>
  <c r="H814" s="1"/>
  <c r="H813" s="1"/>
  <c r="H1854"/>
  <c r="H1853" s="1"/>
  <c r="H38"/>
  <c r="H373"/>
  <c r="H372" s="1"/>
  <c r="H371" s="1"/>
  <c r="H1929"/>
  <c r="H1919"/>
  <c r="H1892"/>
  <c r="H1891" s="1"/>
  <c r="H1890" s="1"/>
  <c r="H1841"/>
  <c r="H1840" s="1"/>
  <c r="H1829"/>
  <c r="H1828" s="1"/>
  <c r="H1827" s="1"/>
  <c r="H1777"/>
  <c r="H1751"/>
  <c r="H1750" s="1"/>
  <c r="H1712"/>
  <c r="H1707" s="1"/>
  <c r="H1622"/>
  <c r="H1421"/>
  <c r="H1364"/>
  <c r="H1302"/>
  <c r="H1301" s="1"/>
  <c r="H1264"/>
  <c r="H1246"/>
  <c r="H1238"/>
  <c r="H1227" s="1"/>
  <c r="H1226" s="1"/>
  <c r="H1811"/>
  <c r="H1810" s="1"/>
  <c r="H1809" s="1"/>
  <c r="H1803" s="1"/>
  <c r="H1770"/>
  <c r="H1519"/>
  <c r="H1397"/>
  <c r="H1356"/>
  <c r="H1275"/>
  <c r="H1274" s="1"/>
  <c r="H1273" s="1"/>
  <c r="H1256"/>
  <c r="H1255" l="1"/>
  <c r="H1254" s="1"/>
  <c r="H801"/>
  <c r="H796" s="1"/>
  <c r="H795" s="1"/>
  <c r="H740"/>
  <c r="H858"/>
  <c r="H1345"/>
  <c r="H1344" s="1"/>
  <c r="H1518"/>
  <c r="H1512" s="1"/>
  <c r="H1802"/>
  <c r="H1706"/>
  <c r="H1088"/>
  <c r="H1056" s="1"/>
  <c r="H1480"/>
  <c r="H1479" s="1"/>
  <c r="H1166"/>
  <c r="H413"/>
  <c r="H325"/>
  <c r="H305" s="1"/>
  <c r="H163" s="1"/>
  <c r="H10" s="1"/>
  <c r="H1765"/>
  <c r="H1759" s="1"/>
  <c r="H1471" s="1"/>
  <c r="H412"/>
  <c r="H1120"/>
  <c r="H1119" s="1"/>
  <c r="H986" s="1"/>
  <c r="H1272"/>
  <c r="H1225"/>
  <c r="H1918"/>
  <c r="H1912" s="1"/>
  <c r="H1889" s="1"/>
  <c r="H1940" l="1"/>
</calcChain>
</file>

<file path=xl/sharedStrings.xml><?xml version="1.0" encoding="utf-8"?>
<sst xmlns="http://schemas.openxmlformats.org/spreadsheetml/2006/main" count="11703" uniqueCount="1038">
  <si>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</si>
  <si>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</si>
  <si>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</si>
  <si>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</si>
  <si>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</si>
  <si>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</si>
  <si>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</si>
  <si>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01 0 00 00000</t>
  </si>
  <si>
    <t>02 0 00 00000</t>
  </si>
  <si>
    <t>03 0 00 00000</t>
  </si>
  <si>
    <t>03 1 00 00000</t>
  </si>
  <si>
    <t>05 0 00 00000</t>
  </si>
  <si>
    <t>06 0 00 00000</t>
  </si>
  <si>
    <t>12 0 00 00000</t>
  </si>
  <si>
    <t>14 0 00 00000</t>
  </si>
  <si>
    <t>03 2 00 00000</t>
  </si>
  <si>
    <t>05 1 00 00000</t>
  </si>
  <si>
    <t>05 1 00 80200</t>
  </si>
  <si>
    <t>05 2 00 00000</t>
  </si>
  <si>
    <t>05 3 00 00000</t>
  </si>
  <si>
    <t>05 3 00 80200</t>
  </si>
  <si>
    <t>05 3 00 80540</t>
  </si>
  <si>
    <t>05 5 00 00000</t>
  </si>
  <si>
    <t>14 1 00 00000</t>
  </si>
  <si>
    <t>14 1 00 80010</t>
  </si>
  <si>
    <t>53 0 00 80010</t>
  </si>
  <si>
    <t>54 0 00 00000</t>
  </si>
  <si>
    <t>54 0 00 80200</t>
  </si>
  <si>
    <t>55 0 00 00000</t>
  </si>
  <si>
    <t>55 0 00 81010</t>
  </si>
  <si>
    <t>58 0 00 00000</t>
  </si>
  <si>
    <t>58 0 00 81050</t>
  </si>
  <si>
    <t>68 0 00 00000</t>
  </si>
  <si>
    <t>68 0 00 86010</t>
  </si>
  <si>
    <t>68 0 00 86020</t>
  </si>
  <si>
    <t>Мероприятия в области жилищного хозяйства</t>
  </si>
  <si>
    <t>Мероприятия в области 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</si>
  <si>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</si>
  <si>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</si>
  <si>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</si>
  <si>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</si>
  <si>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</si>
  <si>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</si>
  <si>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</si>
  <si>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</si>
  <si>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</si>
  <si>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</si>
  <si>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</si>
  <si>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</si>
  <si>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</si>
  <si>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</si>
  <si>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</si>
  <si>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</si>
  <si>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</si>
  <si>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</si>
  <si>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</si>
  <si>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</si>
  <si>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</si>
  <si>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</si>
  <si>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</si>
  <si>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</si>
  <si>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</si>
  <si>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</si>
  <si>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</si>
  <si>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</si>
  <si>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</si>
  <si>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</si>
  <si>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</si>
  <si>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</si>
  <si>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</si>
  <si>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</si>
  <si>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</si>
  <si>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</si>
  <si>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</si>
  <si>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</si>
  <si>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</si>
  <si>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</si>
  <si>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</si>
  <si>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</si>
  <si>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</si>
  <si>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</si>
  <si>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</si>
  <si>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</si>
  <si>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</si>
  <si>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</si>
  <si>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</si>
  <si>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</si>
  <si>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</si>
  <si>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</si>
  <si>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</si>
  <si>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</si>
  <si>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</si>
  <si>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</si>
  <si>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</si>
  <si>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</si>
  <si>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</si>
  <si>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</si>
  <si>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</si>
  <si>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</si>
  <si>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</si>
  <si>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</si>
  <si>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</si>
  <si>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</si>
  <si>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</si>
  <si>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</si>
  <si>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</si>
  <si>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</si>
  <si>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</si>
  <si>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</si>
  <si>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</si>
  <si>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</si>
  <si>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</si>
  <si>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</si>
  <si>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</si>
  <si>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</si>
  <si>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</si>
  <si>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</si>
  <si>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</si>
  <si>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</si>
  <si>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</si>
  <si>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</si>
  <si>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</si>
  <si>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</si>
  <si>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</si>
  <si>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</si>
  <si>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</si>
  <si>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</si>
  <si>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</si>
  <si>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</si>
  <si>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</si>
  <si>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</si>
  <si>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</si>
  <si>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</si>
  <si>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</si>
  <si>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</si>
  <si>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</si>
  <si>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</si>
  <si>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</si>
  <si>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</si>
  <si>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</si>
  <si>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</si>
  <si>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</si>
  <si>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</si>
  <si>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</si>
  <si>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</si>
  <si>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</si>
  <si>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</si>
  <si>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</si>
  <si>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</si>
  <si>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</si>
  <si>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</si>
  <si>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</si>
  <si>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</si>
  <si>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</si>
  <si>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</si>
  <si>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</si>
  <si>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</si>
  <si>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</si>
  <si>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</si>
  <si>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</si>
  <si>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</si>
  <si>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</si>
  <si>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</si>
  <si>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</si>
  <si>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</si>
  <si>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</si>
  <si>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</si>
  <si>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</si>
  <si>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</si>
  <si>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</si>
  <si>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</si>
  <si>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</si>
  <si>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</si>
  <si>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</si>
  <si>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</si>
  <si>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</si>
  <si>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</si>
  <si>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</si>
  <si>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</si>
  <si>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</si>
  <si>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</si>
  <si>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</si>
  <si>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</si>
  <si>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</si>
  <si>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</si>
  <si>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</si>
  <si>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</si>
  <si>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</si>
  <si>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</si>
  <si>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</si>
  <si>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</si>
  <si>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</si>
  <si>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</si>
  <si>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</si>
  <si>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</si>
  <si>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</si>
  <si>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</si>
  <si>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</si>
  <si>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</si>
  <si>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</si>
  <si>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</si>
  <si>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</si>
  <si>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</si>
  <si>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</si>
  <si>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</si>
  <si>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</si>
  <si>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</si>
  <si>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</si>
  <si>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</si>
  <si>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</si>
  <si>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</si>
  <si>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</si>
  <si>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</si>
  <si>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</si>
  <si>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</si>
  <si>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</si>
  <si>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</si>
  <si>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</si>
  <si>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</si>
  <si>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</si>
  <si>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</si>
  <si>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</si>
  <si>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</si>
  <si>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</si>
  <si>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</si>
  <si>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</si>
  <si>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</si>
  <si>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</si>
  <si>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</si>
  <si>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</si>
  <si>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</si>
  <si>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</si>
  <si>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</si>
  <si>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</si>
  <si>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</si>
  <si>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</si>
  <si>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</si>
  <si>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</si>
  <si>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</si>
  <si>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</si>
  <si>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</si>
  <si>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</si>
  <si>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</si>
  <si>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</si>
  <si>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</si>
  <si>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</si>
  <si>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</si>
  <si>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</si>
  <si>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</si>
  <si>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</si>
  <si>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</si>
  <si>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</si>
  <si>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</si>
  <si>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</si>
  <si>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</si>
  <si>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</si>
  <si>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</si>
  <si>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</si>
  <si>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</si>
  <si>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</si>
  <si>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</si>
  <si>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</si>
  <si>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</si>
  <si>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</si>
  <si>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</si>
  <si>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</si>
  <si>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</si>
  <si>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</si>
  <si>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</si>
  <si>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</si>
  <si>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</si>
  <si>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</si>
  <si>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</si>
  <si>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</si>
  <si>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</si>
  <si>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</si>
  <si>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</si>
  <si>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</si>
  <si>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</si>
  <si>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</si>
  <si>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</si>
  <si>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</si>
  <si>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</si>
  <si>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</si>
  <si>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</si>
  <si>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</si>
  <si>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</si>
  <si>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</si>
  <si>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</si>
  <si>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</si>
  <si>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</si>
  <si>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</si>
  <si>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</si>
  <si>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</si>
  <si>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</si>
  <si>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</si>
  <si>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</si>
  <si>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</si>
  <si>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</si>
  <si>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</si>
  <si>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</si>
  <si>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</si>
  <si>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</si>
  <si>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</si>
  <si>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</si>
  <si>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</si>
  <si>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</si>
  <si>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</si>
  <si>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</si>
  <si>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</si>
  <si>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</si>
  <si>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</si>
  <si>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</si>
  <si>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</si>
  <si>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</si>
  <si>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</si>
  <si>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</si>
  <si>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</si>
  <si>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</si>
  <si>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</si>
  <si>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</si>
  <si>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</si>
  <si>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</si>
  <si>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</si>
  <si>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</si>
  <si>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</si>
  <si>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</si>
  <si>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</si>
  <si>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</si>
  <si>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</si>
  <si>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</si>
  <si>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</si>
  <si>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</si>
  <si>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</si>
  <si>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</si>
  <si>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</si>
  <si>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</si>
  <si>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</si>
  <si>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</si>
  <si>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</si>
  <si>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</si>
  <si>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</si>
  <si>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</si>
  <si>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</si>
  <si>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</si>
  <si>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</si>
  <si>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</si>
  <si>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</si>
  <si>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</si>
  <si>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</si>
  <si>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</si>
  <si>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</si>
  <si>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</si>
  <si>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</si>
  <si>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</si>
  <si>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</si>
  <si>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</si>
  <si>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</si>
  <si>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</si>
  <si>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</si>
  <si>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</si>
  <si>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</si>
  <si>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</si>
  <si>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</si>
  <si>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</si>
  <si>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</si>
  <si>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</si>
  <si>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</si>
  <si>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</si>
  <si>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</si>
  <si>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</si>
  <si>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</si>
  <si>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</si>
  <si>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</si>
  <si>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</si>
  <si>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</si>
  <si>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</si>
  <si>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</si>
  <si>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</si>
  <si>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</si>
  <si>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</si>
  <si>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</si>
  <si>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</si>
  <si>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</si>
  <si>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</si>
  <si>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</si>
  <si>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</si>
  <si>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</si>
  <si>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</si>
  <si>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</si>
  <si>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</si>
  <si>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</si>
  <si>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</si>
  <si>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</si>
  <si>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</si>
  <si>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</si>
  <si>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</si>
  <si>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</si>
  <si>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</si>
  <si>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</si>
  <si>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</si>
  <si>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</si>
  <si>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</si>
  <si>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Расходы на выплаты персоналу в целях обеспечения выполнения функций муниципальными органами, казенными учредениями</t>
  </si>
  <si>
    <t>Расходы на содержание муниципальных органов и обеспечение их функций</t>
  </si>
  <si>
    <t>Председатель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</si>
  <si>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</si>
  <si>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</si>
  <si>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</si>
  <si>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Мероприятия в сфере патриотического воспитания граждан и муниципальной молодежной политики</t>
  </si>
  <si>
    <t>Иные закупки товаров, работ, услуг для обеспечения государственных (муниципальных) нужд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</si>
  <si>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</si>
  <si>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сфере общегосударственных вопросов, осуществляемые муниципальными органами</t>
  </si>
  <si>
    <t>Мероприятия по землеустройству и землепользованию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</si>
  <si>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</si>
  <si>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Предоставление субсидий бюджетным, автономным учреждениям и иным коммерческим организациям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</si>
  <si>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</si>
  <si>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</si>
  <si>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</si>
  <si>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</si>
  <si>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</si>
  <si>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</si>
  <si>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</si>
  <si>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</si>
  <si>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</si>
  <si>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</si>
  <si>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</si>
  <si>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</si>
  <si>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</si>
  <si>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</si>
  <si>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</si>
  <si>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</si>
  <si>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</si>
  <si>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</si>
  <si>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</si>
  <si>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</si>
  <si>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</si>
  <si>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</si>
  <si>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</si>
  <si>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</si>
  <si>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</si>
  <si>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</si>
  <si>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</si>
  <si>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</si>
  <si>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</si>
  <si>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</si>
  <si>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</si>
  <si>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</si>
  <si>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</si>
  <si>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</si>
  <si>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</si>
  <si>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</si>
  <si>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</si>
  <si>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</si>
  <si>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</si>
  <si>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</si>
  <si>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</si>
  <si>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</si>
  <si>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</si>
  <si>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</si>
  <si>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</si>
  <si>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</si>
  <si>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</si>
  <si>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</si>
  <si>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</si>
  <si>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</si>
  <si>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</si>
  <si>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</si>
  <si>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</si>
  <si>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</si>
  <si>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</si>
  <si>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</si>
  <si>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</si>
  <si>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</si>
  <si>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</si>
  <si>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</si>
  <si>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</si>
  <si>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</si>
  <si>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</si>
  <si>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</si>
  <si>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</si>
  <si>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</si>
  <si>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</si>
  <si>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</si>
  <si>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</si>
  <si>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</si>
  <si>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</si>
  <si>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</si>
  <si>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</si>
  <si>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</si>
  <si>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</si>
  <si>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</si>
  <si>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</si>
  <si>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</si>
  <si>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</si>
  <si>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</si>
  <si>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</si>
  <si>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</si>
  <si>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</si>
  <si>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 xml:space="preserve">Целевая статья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</si>
  <si>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</si>
  <si>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</si>
  <si>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</si>
  <si>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</si>
  <si>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</si>
  <si>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</si>
  <si>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</si>
  <si>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</si>
  <si>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</si>
  <si>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</si>
  <si>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</si>
  <si>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</si>
  <si>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</si>
  <si>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</si>
  <si>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</si>
  <si>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</si>
  <si>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</si>
  <si>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</si>
  <si>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</si>
  <si>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</si>
  <si>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</si>
  <si>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</si>
  <si>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</si>
  <si>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</si>
  <si>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</si>
  <si>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</si>
  <si>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</si>
  <si>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</si>
  <si>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</si>
  <si>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</si>
  <si>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</si>
  <si>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</si>
  <si>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</si>
  <si>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</si>
  <si>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</si>
  <si>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</si>
  <si>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</si>
  <si>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</si>
  <si>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</si>
  <si>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</si>
  <si>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</si>
  <si>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</si>
  <si>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</si>
  <si>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</si>
  <si>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</si>
  <si>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</si>
  <si>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</si>
  <si>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</si>
  <si>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</si>
  <si>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</si>
  <si>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</si>
  <si>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</si>
  <si>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</si>
  <si>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</si>
  <si>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</si>
  <si>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</si>
  <si>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</si>
  <si>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</si>
  <si>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</si>
  <si>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</si>
  <si>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</si>
  <si>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</si>
  <si>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</si>
  <si>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</si>
  <si>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</si>
  <si>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</si>
  <si>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</si>
  <si>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</si>
  <si>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</si>
  <si>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</si>
  <si>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</si>
  <si>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</si>
  <si>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</si>
  <si>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</si>
  <si>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</si>
  <si>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</si>
  <si>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</si>
  <si>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</si>
  <si>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</si>
  <si>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</si>
  <si>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</si>
  <si>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</si>
  <si>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</si>
  <si>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</si>
  <si>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</si>
  <si>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</si>
  <si>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</si>
  <si>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</si>
  <si>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</si>
  <si>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</si>
  <si>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</si>
  <si>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</si>
  <si>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</si>
  <si>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</si>
  <si>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</si>
  <si>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</si>
  <si>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</si>
  <si>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</si>
  <si>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</si>
  <si>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</si>
  <si>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</si>
  <si>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</si>
  <si>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</si>
  <si>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</si>
  <si>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</si>
  <si>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</si>
  <si>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</si>
  <si>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</si>
  <si>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</si>
  <si>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</si>
  <si>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</si>
  <si>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</si>
  <si>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</si>
  <si>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</si>
  <si>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</si>
  <si>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</si>
  <si>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</si>
  <si>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</si>
  <si>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</si>
  <si>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</si>
  <si>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</si>
  <si>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</si>
  <si>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</si>
  <si>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</si>
  <si>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</si>
  <si>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</si>
  <si>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</si>
  <si>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</si>
  <si>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</si>
  <si>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</si>
  <si>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</si>
  <si>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</si>
  <si>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</si>
  <si>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</si>
  <si>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</si>
  <si>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</si>
  <si>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</si>
  <si>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</si>
  <si>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</si>
  <si>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</si>
  <si>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</si>
  <si>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</si>
  <si>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</si>
  <si>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</si>
  <si>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</si>
  <si>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</si>
  <si>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</si>
  <si>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</si>
  <si>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</si>
  <si>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</si>
  <si>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</si>
  <si>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</si>
  <si>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</si>
  <si>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</si>
  <si>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</si>
  <si>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</si>
  <si>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</si>
  <si>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</si>
  <si>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</si>
  <si>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</si>
  <si>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</si>
  <si>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</si>
  <si>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</si>
  <si>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</si>
  <si>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</si>
  <si>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</si>
  <si>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</si>
  <si>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</si>
  <si>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</si>
  <si>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</si>
  <si>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</si>
  <si>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</si>
  <si>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</si>
  <si>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</si>
  <si>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</si>
  <si>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</si>
  <si>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</si>
  <si>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</si>
  <si>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</si>
  <si>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</si>
  <si>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</si>
  <si>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</si>
  <si>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</si>
  <si>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</si>
  <si>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</si>
  <si>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</si>
  <si>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</si>
  <si>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</si>
  <si>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</si>
  <si>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</si>
  <si>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</si>
  <si>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</si>
  <si>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</si>
  <si>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</si>
  <si>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</si>
  <si>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</si>
  <si>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</si>
  <si>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</si>
  <si>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</si>
  <si>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</si>
  <si>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</si>
  <si>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</si>
  <si>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</si>
  <si>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</si>
  <si>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</si>
  <si>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</si>
  <si>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</si>
  <si>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</si>
  <si>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</si>
  <si>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</si>
  <si>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</si>
  <si>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</si>
  <si>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</si>
  <si>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</si>
  <si>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</si>
  <si>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</si>
  <si>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</si>
  <si>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</si>
  <si>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</si>
  <si>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</si>
  <si>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</si>
  <si>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</si>
  <si>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</si>
  <si>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</si>
  <si>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</si>
  <si>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</si>
  <si>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</si>
  <si>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</si>
  <si>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</si>
  <si>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</si>
  <si>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</si>
  <si>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</si>
  <si>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</si>
  <si>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</si>
  <si>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</si>
  <si>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</si>
  <si>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</si>
  <si>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</si>
  <si>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</si>
  <si>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</si>
  <si>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</si>
  <si>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</si>
  <si>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</si>
  <si>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</si>
  <si>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</si>
  <si>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</si>
  <si>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</si>
  <si>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</si>
  <si>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</si>
  <si>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</si>
  <si>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</si>
  <si>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</si>
  <si>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</si>
  <si>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</si>
  <si>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</si>
  <si>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</si>
  <si>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</si>
  <si>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</si>
  <si>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05 1 00 S8330</t>
  </si>
  <si>
    <t xml:space="preserve">Субсидии бюджетным учреждениям </t>
  </si>
  <si>
    <t>16 0 00 00000</t>
  </si>
  <si>
    <t>Вид расхо-дов</t>
  </si>
  <si>
    <t>Исполнение судебных актов по искам к муниципальному образованию</t>
  </si>
  <si>
    <t>16 1 00 00000</t>
  </si>
  <si>
    <t>Мероприятия в сфере профилактики правонарушений</t>
  </si>
  <si>
    <t>09 0 00 00000</t>
  </si>
  <si>
    <t>09 0 00 80590</t>
  </si>
  <si>
    <t>05 7 00 00000</t>
  </si>
  <si>
    <t>Мероприятия по созданию условий для инклюзивного образования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</si>
  <si>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</si>
  <si>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05 1 00 84040</t>
  </si>
  <si>
    <t>Субсидии некоммерческим организациям (за исключением государственных (муниципальных) учреждений)</t>
  </si>
  <si>
    <t>630</t>
  </si>
  <si>
    <t>Пенсия за выслугу лет муниципальным служащим</t>
  </si>
  <si>
    <t>05 2 00 80510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</si>
  <si>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</si>
  <si>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</si>
  <si>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Организация транспортного обслуживания населения на пассажирских муниципальных маршрутах водного транспорта</t>
  </si>
  <si>
    <t>Капитальные вложения в объекты государственной (муниципальной) собственности</t>
  </si>
  <si>
    <t>05 1 00 80540</t>
  </si>
  <si>
    <t>Мероприятия в сфере туризма</t>
  </si>
  <si>
    <t>10 0 00 00000</t>
  </si>
  <si>
    <t>к решению Собрания депутатов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</si>
  <si>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</si>
  <si>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360</t>
  </si>
  <si>
    <t xml:space="preserve">Бюджетные инвестиции в объекты капитального строительства собственности муниципальных образований </t>
  </si>
  <si>
    <t>Поддержка социально-ориентированных некоммерческих организаций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</si>
  <si>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</si>
  <si>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05 1 00 80420</t>
  </si>
  <si>
    <t>Мероприятия в сфере пожарной безопасности</t>
  </si>
  <si>
    <t xml:space="preserve">200 </t>
  </si>
  <si>
    <t>05 8 00 00000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</si>
  <si>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</si>
  <si>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Мероприятия в сфере обращения с отходами производства и потребления, в том числе с твердыми коммунальными отходами</t>
  </si>
  <si>
    <t xml:space="preserve">Обеспечение жильем молодых семей </t>
  </si>
  <si>
    <t>02 0 00 86030</t>
  </si>
  <si>
    <t>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</si>
  <si>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</si>
  <si>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05 3 01 00000</t>
  </si>
  <si>
    <t>05 3 01 80200</t>
  </si>
  <si>
    <t>58 0 00 80550</t>
  </si>
  <si>
    <t>01 0 00 80530</t>
  </si>
  <si>
    <t>05 5 00 84030</t>
  </si>
  <si>
    <t>05 6 00 00000</t>
  </si>
  <si>
    <t>05 7 00 80010</t>
  </si>
  <si>
    <t>05 8 00 80400</t>
  </si>
  <si>
    <t>06 0 00 S8240</t>
  </si>
  <si>
    <t>06 0 00 80200</t>
  </si>
  <si>
    <t>06 0 00 80400</t>
  </si>
  <si>
    <t>06 0 00 80500</t>
  </si>
  <si>
    <t>06 0 00 80580</t>
  </si>
  <si>
    <t>08 0 00 00000</t>
  </si>
  <si>
    <t>08 1 00 00000</t>
  </si>
  <si>
    <t>08 1 00 80520</t>
  </si>
  <si>
    <t>08 1 00 S8530</t>
  </si>
  <si>
    <t>08 2 00 00000</t>
  </si>
  <si>
    <t>08 2 00 80520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</si>
  <si>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</si>
  <si>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53 0 00 00000</t>
  </si>
  <si>
    <t>06 0 00 80410</t>
  </si>
  <si>
    <t>16 2 00 00000</t>
  </si>
  <si>
    <t>16 2 00 80310</t>
  </si>
  <si>
    <t>06 0 00 L5198</t>
  </si>
  <si>
    <t>03 1 00 S8420</t>
  </si>
  <si>
    <t>03 2 00 81170</t>
  </si>
  <si>
    <t>Подпрограмма «Поддержка социально ориентированных некоммерческих организаций»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</si>
  <si>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</si>
  <si>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</si>
  <si>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Подпрограмма "Развитие системы дополнительного образования"</t>
  </si>
  <si>
    <t>Закупка товаров, работ и услуг для обеспечения государственных (муниципальных) нужд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</si>
  <si>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</si>
  <si>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</si>
  <si>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16 2 00 83520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</si>
  <si>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</si>
  <si>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</si>
  <si>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</si>
  <si>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</si>
  <si>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05 6 00 S6560</t>
  </si>
  <si>
    <t>05 1 00 L3042</t>
  </si>
  <si>
    <t>Подпрограмма "Создание условий для инклюзивного образования"</t>
  </si>
  <si>
    <t>Подпрограмма "Создание условий для обеспечения доступным и комфортным жильем сельского населения"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</si>
  <si>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</si>
  <si>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</si>
  <si>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>сумма, рублей</t>
  </si>
  <si>
    <t>изменения (+,-), рублей</t>
  </si>
  <si>
    <t>56 0 00 00000</t>
  </si>
  <si>
    <t>58 0 00 81020</t>
  </si>
  <si>
    <t>Мероприятия по обеспечению антитеррористической защищенности места массового пребывания людей</t>
  </si>
  <si>
    <t>04 0 00 00000</t>
  </si>
  <si>
    <t>04 0 00 80610</t>
  </si>
  <si>
    <t>Капитальный ремонт общеобразовательных учреждений</t>
  </si>
  <si>
    <t>Организация транспортного обслуживания населения на пассажирских муниципальных маршрутах автомобильного транспорта</t>
  </si>
  <si>
    <t>16 1 00 S6360</t>
  </si>
  <si>
    <t>2025 год</t>
  </si>
  <si>
    <t>Подпрограмма "Развитие территориального общественного самоуправления"</t>
  </si>
  <si>
    <t>Финансовое обеспечение реализации инициативных проектов</t>
  </si>
  <si>
    <t>Реализация мероприятий связанных с подготовкой объектов коммунальной и социальной инфраструктуры к осенне/зимнему периоду</t>
  </si>
  <si>
    <t>16 2 00 83590</t>
  </si>
  <si>
    <t>условно утвержденные расходы</t>
  </si>
  <si>
    <t>ВСЕГО</t>
  </si>
  <si>
    <t>16 1 00 80200</t>
  </si>
  <si>
    <t>16 1 00 83020</t>
  </si>
  <si>
    <t>Мероприятия в сфере транспорта</t>
  </si>
  <si>
    <t>16 1 00 83030</t>
  </si>
  <si>
    <t>Финансовое обеспечение расходов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</si>
  <si>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05 1 00 86080</t>
  </si>
  <si>
    <t>Комплектование книжных фондов модельных библиотек</t>
  </si>
  <si>
    <t>06 0 00 85420</t>
  </si>
  <si>
    <t>57 0 00 00000</t>
  </si>
  <si>
    <t>Проведение выборов и референдумов</t>
  </si>
  <si>
    <t>Красноборского муниципального округа</t>
  </si>
  <si>
    <t>2026 год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</si>
  <si>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</si>
  <si>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</si>
  <si>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</si>
  <si>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"Инициативное бюджетирование"</t>
  </si>
  <si>
    <t>03 3 00 00000</t>
  </si>
  <si>
    <t>03 3 00 81070</t>
  </si>
  <si>
    <t>Муниципальная программа "Профилактика терроризма и экстремизма в Красноборском муниципальном округе"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</si>
  <si>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</si>
  <si>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</si>
  <si>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</si>
  <si>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</si>
  <si>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</si>
  <si>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10 0 00 80560</t>
  </si>
  <si>
    <t xml:space="preserve">10 0 00 80600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</si>
  <si>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</si>
  <si>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11 0 00 00000</t>
  </si>
  <si>
    <t>11 0 00 81570</t>
  </si>
  <si>
    <t>11 0 00 83520</t>
  </si>
  <si>
    <t>11 0 00 83590</t>
  </si>
  <si>
    <t>11 0 00 83600</t>
  </si>
  <si>
    <t>Муниципальная программа "Развитие торговли в Красноборском муниципальном округе"</t>
  </si>
  <si>
    <t>12 0 00 82270</t>
  </si>
  <si>
    <t>13 0 00 00000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</si>
  <si>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</si>
  <si>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</si>
  <si>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15 0 00 00000</t>
  </si>
  <si>
    <t>15 0 00 80010</t>
  </si>
  <si>
    <t>15 0 00 80550</t>
  </si>
  <si>
    <t>15 0 00 82220</t>
  </si>
  <si>
    <t>15 0 00 83510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</si>
  <si>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</si>
  <si>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</si>
  <si>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</si>
  <si>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</si>
  <si>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</si>
  <si>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17 0 00 00000</t>
  </si>
  <si>
    <t>17 1 00 00000</t>
  </si>
  <si>
    <t>17 2 00 00000</t>
  </si>
  <si>
    <t>Подпрограмма "Уничтожение сорного растения борщевика Сосновского на территории Красноборского муниципального округа</t>
  </si>
  <si>
    <t>17 3 00 00000</t>
  </si>
  <si>
    <t>17 3 00 81550</t>
  </si>
  <si>
    <t>56 1 00 00000</t>
  </si>
  <si>
    <t>56 2 00 80010</t>
  </si>
  <si>
    <t>I. МУНИЦИПАЛЬНЫЕ ПРОГРАММЫ КРАСНОБОРСКОГО МУНИЦИПАЛЬНОГО ОКРУГА</t>
  </si>
  <si>
    <t xml:space="preserve">II. НЕПРОГРАММНЫЕ НАПРАВЛЕНИЯ ДЕЯТЕЛЬНОСТИ </t>
  </si>
  <si>
    <t>Поддержка территориального общественного самоуправления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</si>
  <si>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</t>
  </si>
  <si>
    <t>05 1 00 Э4660</t>
  </si>
  <si>
    <t>05 1 00 Л8620</t>
  </si>
  <si>
    <t>05 1 00 Л8650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</si>
  <si>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</si>
  <si>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</si>
  <si>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05 2 00 Л8320</t>
  </si>
  <si>
    <t>05 3 00 Л8620</t>
  </si>
  <si>
    <t>05 3 01 Л8620</t>
  </si>
  <si>
    <t>06 0 00 Л8390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</si>
  <si>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</si>
  <si>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05 8 00 Л8390</t>
  </si>
  <si>
    <t>12 0 00 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</si>
  <si>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</si>
  <si>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16 1 00 Э6800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</si>
  <si>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</si>
  <si>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53 0 00 51201</t>
  </si>
  <si>
    <t>53 0 00 Л8690</t>
  </si>
  <si>
    <t>53 0 00 Л8710</t>
  </si>
  <si>
    <t>53 0 00 Л8790</t>
  </si>
  <si>
    <t>Единая субвенция бюджетам муниципальных районов, муниципальных округов и городских округов Архангельской области</t>
  </si>
  <si>
    <t>53 0 00 Л8791</t>
  </si>
  <si>
    <t>53 0 00 Л8793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</si>
  <si>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</si>
  <si>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68 0 9W 00000</t>
  </si>
  <si>
    <t>68 0 9W R0821</t>
  </si>
  <si>
    <t>68 0 9W Л8770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</si>
  <si>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</si>
  <si>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</si>
  <si>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12 0 00 S8270</t>
  </si>
  <si>
    <t>Мероприятия в области благоустройства</t>
  </si>
  <si>
    <t>Председатель контрольно-счетной комиссии</t>
  </si>
  <si>
    <t>Контрольно-счетная комиссия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</si>
  <si>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</si>
  <si>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53 0 00 51181</t>
  </si>
  <si>
    <t>11 0 00 83610</t>
  </si>
  <si>
    <t>Ликвидация мест несанкционированного размещения отходов</t>
  </si>
  <si>
    <t>11 0 00 81580</t>
  </si>
  <si>
    <t>16 2 00 84010</t>
  </si>
  <si>
    <t>56 1 00 80010</t>
  </si>
  <si>
    <t>56 2 00 00000</t>
  </si>
  <si>
    <t>Сумма, рублей</t>
  </si>
  <si>
    <t xml:space="preserve">Муниципальная программа "Развитие образования в Красноборском муниципальном округе" 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</si>
  <si>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Красноборского муниципального округа</t>
  </si>
  <si>
    <t>Обеспечение деятельности контрольно-счетной комиссии</t>
  </si>
  <si>
    <t xml:space="preserve">Обеспечение деятельности Собрания депутатов </t>
  </si>
  <si>
    <t>Депутаты Собрания депутатов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</si>
  <si>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</si>
  <si>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03 3 2П 00000</t>
  </si>
  <si>
    <t>03 3 2П 81080</t>
  </si>
  <si>
    <t>Региональный проект «Комфортное Поморье»</t>
  </si>
  <si>
    <t>Развитие инициативных проектов в рамках регионального проекта «Комфортное Поморье»</t>
  </si>
  <si>
    <t>Подпрограмма «Формирование комфортной городской среды в Красноборском муниципальном округе»</t>
  </si>
  <si>
    <t>Подпрограмма «Благоустройство территорий Красноборского муниципального округа»</t>
  </si>
  <si>
    <t>13 1 00 00000</t>
  </si>
  <si>
    <t>13 1 00 83610</t>
  </si>
  <si>
    <t>13 2 00 00000</t>
  </si>
  <si>
    <t>13 2 00 83610</t>
  </si>
  <si>
    <t>13 2 00 83620</t>
  </si>
  <si>
    <t>Услуги по строительному (техническому) контролю объекта капитального ремонта здания МБОУ "Красноборская средняя школа" по адресу: с.Красноборск, ул. Плакидина, д.26</t>
  </si>
  <si>
    <t>16 2 00 84130</t>
  </si>
  <si>
    <t>Собрание депутатов</t>
  </si>
  <si>
    <t>52 3 00 00000</t>
  </si>
  <si>
    <t>52 3 00 80010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</si>
  <si>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</si>
  <si>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Возмещение затрат по содержанию территорий общего пользования Красноборского муниципального округа» (МП «Телеговское ЖКХ»)</t>
  </si>
  <si>
    <t>Федеральный проект «Формирование комфортной городской среды»</t>
  </si>
  <si>
    <t>Реализация программ формирования современной городской среды (субсидии бюджетам муниципальных округов, городских округов и городских поселений Архангельской области)</t>
  </si>
  <si>
    <t>Реализация муниципальных программ формирования современной городской среды</t>
  </si>
  <si>
    <t>13 1 F2 00000</t>
  </si>
  <si>
    <t>13 1 F2 55551</t>
  </si>
  <si>
    <t>13 1 F2 83650</t>
  </si>
  <si>
    <t>Создание и развитие инфраструктуры на сельских территориях</t>
  </si>
  <si>
    <t>Федеральный проект «Благоустройство сельских территорий»</t>
  </si>
  <si>
    <t>Обеспечение комплексного развития сельских территорий (субсидии бюджетам муниципальных районов, муниципальных округов, городских округов, городских и сельских поселений Архангельской области на реализацию мероприятий по благоустройству сельских территорий)</t>
  </si>
  <si>
    <t>17 2 2Y 00000</t>
  </si>
  <si>
    <t>17 2 2Y L576Z</t>
  </si>
  <si>
    <t>Услуги по авторскому надзору объекта капитального ремонта здания МБОУ "Красноборская средняя школа" по адресу: с.Красноборск, ул. Плакидина, д.26</t>
  </si>
  <si>
    <t>16 2 00 84140</t>
  </si>
  <si>
    <t>Проведение выборов Президента Российской Федерации</t>
  </si>
  <si>
    <t>57 0 00 81200</t>
  </si>
  <si>
    <t>03 1 00 81090</t>
  </si>
  <si>
    <t>Реализация мероприятий по содействию трудоустройству несовершеннолетних граждан на территории Архангельской области</t>
  </si>
  <si>
    <t>09 0 00 S6910</t>
  </si>
  <si>
    <t>Обустройство и модернизация плоскостных спортивных сооружений муниципальных образований Архангельской области</t>
  </si>
  <si>
    <t>01 0 00 S8080</t>
  </si>
  <si>
    <t>Проведение выборов в представительный орган Красноборского муниципального округа</t>
  </si>
  <si>
    <t>57 0 00 81160</t>
  </si>
  <si>
    <t>Приложение № 6</t>
  </si>
  <si>
    <t xml:space="preserve">                        от .12.2024  № </t>
  </si>
  <si>
    <t>Распределение бюджетных ассигнований на реализацию муниципальных программ и непрограммных направлений деятельности Красноборского муниципального округа на 2025 год и на плановый период 2026 и 2027 годов</t>
  </si>
  <si>
    <t>2027 год</t>
  </si>
  <si>
    <t>Подпрограмма "Организация и обеспечение деятельности образовательного процесса в общеобразовательных учреждениях Красноборского муниципального округа"</t>
  </si>
  <si>
    <t xml:space="preserve">Мероприятия в области дополнительного образования </t>
  </si>
  <si>
    <t>06 0 00 84160</t>
  </si>
  <si>
    <t>Создание условий для обеспечения жителей поселений услугами торговли</t>
  </si>
  <si>
    <t>Организация транспортного обслуживания населения на пассажирских муниципальных маршрутах автомобильного транспорта Красноборского муниципального округа</t>
  </si>
  <si>
    <t>16 1 00 83040</t>
  </si>
  <si>
    <t>Улучшение жилищных условий граждан, проживающих на сельских территориях</t>
  </si>
  <si>
    <t>17 1 00 86040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</si>
  <si>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</si>
  <si>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</si>
  <si>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</si>
  <si>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68 0 9W Л8771</t>
  </si>
  <si>
    <t>53 0 00 Л8660</t>
  </si>
  <si>
    <t>Услуги по содержанию общественных колодцев, находящихся в собственности Красноборского муниципального округа</t>
  </si>
  <si>
    <t>Оказание банных услуг населению, проживающему на территории поселка Дябрино Красноборского муниципального округа</t>
  </si>
  <si>
    <t>15 0 00 83530</t>
  </si>
  <si>
    <t>15 0 00 83540</t>
  </si>
  <si>
    <t>Обеспечение условий для развития кадрового потенциала муниципальных образовательных организаций</t>
  </si>
  <si>
    <t>05 1 00 84120</t>
  </si>
  <si>
    <t>05 1 Ю6 00000</t>
  </si>
  <si>
    <t>05 1 Ю6 53032</t>
  </si>
  <si>
    <t>05 1 Ю6 51792</t>
  </si>
  <si>
    <t>Федеральный проект "Педагоги и наставники"</t>
  </si>
  <si>
    <t>Обеспечение функционирования главы Красноборского муниципального округа Архангельской области</t>
  </si>
  <si>
    <t>Резервный фонд администрации Красноборского муниципального округа Архангельской области</t>
  </si>
  <si>
    <t>Исполнение публичных нормативных обязательств на реализацию положения "Почетный гражданин Красноборского муниципального округа Архангельской области"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</si>
  <si>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(субвенции бюджетам муниципальных районов, муниципальных округов и городских округов Архангельской области)</t>
  </si>
  <si>
    <t>16 1 00 9Д010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</si>
</sst>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2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3" fillId="0" borderId="0" xfId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49" fontId="11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/>
    </xf>
    <xf numFmtId="165" fontId="10" fillId="0" borderId="12" xfId="1" applyNumberFormat="1" applyFont="1" applyFill="1" applyBorder="1" applyAlignment="1">
      <alignment horizontal="right"/>
    </xf>
    <xf numFmtId="49" fontId="10" fillId="0" borderId="24" xfId="1" applyNumberFormat="1" applyFont="1" applyFill="1" applyBorder="1" applyAlignment="1">
      <alignment horizontal="center" vertical="center"/>
    </xf>
    <xf numFmtId="49" fontId="11" fillId="0" borderId="24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vertical="center" wrapText="1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25" xfId="0" applyNumberFormat="1" applyFont="1" applyFill="1" applyBorder="1" applyAlignment="1">
      <alignment horizontal="center" vertical="center"/>
    </xf>
    <xf numFmtId="0" fontId="18" fillId="0" borderId="12" xfId="1" applyFont="1" applyFill="1" applyBorder="1" applyAlignment="1">
      <alignment horizontal="left" vertical="center" wrapText="1"/>
    </xf>
    <xf numFmtId="0" fontId="18" fillId="0" borderId="12" xfId="1" applyFont="1" applyFill="1" applyBorder="1" applyAlignment="1">
      <alignment horizontal="center" vertical="center" wrapText="1"/>
    </xf>
    <xf numFmtId="49" fontId="18" fillId="0" borderId="12" xfId="1" applyNumberFormat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49" fontId="14" fillId="0" borderId="12" xfId="1" applyNumberFormat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left" vertical="center" wrapText="1"/>
    </xf>
    <xf numFmtId="0" fontId="14" fillId="0" borderId="25" xfId="1" applyFont="1" applyFill="1" applyBorder="1" applyAlignment="1">
      <alignment horizontal="center" vertical="center" wrapText="1"/>
    </xf>
    <xf numFmtId="49" fontId="14" fillId="0" borderId="25" xfId="1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/>
    </xf>
    <xf numFmtId="49" fontId="14" fillId="0" borderId="2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/>
    </xf>
    <xf numFmtId="49" fontId="15" fillId="0" borderId="1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8" fillId="0" borderId="12" xfId="0" applyFont="1" applyFill="1" applyBorder="1" applyAlignment="1">
      <alignment horizontal="left" vertical="center" wrapText="1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25" xfId="0" applyNumberFormat="1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/>
    </xf>
    <xf numFmtId="2" fontId="14" fillId="0" borderId="12" xfId="0" applyNumberFormat="1" applyFont="1" applyFill="1" applyBorder="1" applyAlignment="1">
      <alignment horizontal="right"/>
    </xf>
    <xf numFmtId="2" fontId="18" fillId="0" borderId="12" xfId="1" applyNumberFormat="1" applyFont="1" applyFill="1" applyBorder="1" applyAlignment="1">
      <alignment horizontal="right"/>
    </xf>
    <xf numFmtId="2" fontId="15" fillId="0" borderId="12" xfId="1" applyNumberFormat="1" applyFont="1" applyFill="1" applyBorder="1" applyAlignment="1">
      <alignment horizontal="right"/>
    </xf>
    <xf numFmtId="2" fontId="14" fillId="0" borderId="12" xfId="0" applyNumberFormat="1" applyFont="1" applyFill="1" applyBorder="1"/>
    <xf numFmtId="2" fontId="14" fillId="0" borderId="12" xfId="1" applyNumberFormat="1" applyFont="1" applyFill="1" applyBorder="1" applyAlignment="1">
      <alignment horizontal="right"/>
    </xf>
    <xf numFmtId="2" fontId="15" fillId="0" borderId="12" xfId="0" applyNumberFormat="1" applyFont="1" applyFill="1" applyBorder="1" applyAlignment="1">
      <alignment horizontal="right"/>
    </xf>
    <xf numFmtId="2" fontId="18" fillId="0" borderId="12" xfId="0" applyNumberFormat="1" applyFont="1" applyFill="1" applyBorder="1" applyAlignment="1">
      <alignment horizontal="right"/>
    </xf>
    <xf numFmtId="49" fontId="10" fillId="0" borderId="26" xfId="1" applyNumberFormat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5" fillId="0" borderId="12" xfId="1" applyNumberFormat="1" applyFont="1" applyFill="1" applyBorder="1" applyAlignment="1">
      <alignment horizontal="left" vertical="center" wrapText="1"/>
    </xf>
    <xf numFmtId="0" fontId="15" fillId="0" borderId="12" xfId="1" applyNumberFormat="1" applyFont="1" applyFill="1" applyBorder="1" applyAlignment="1">
      <alignment horizontal="center" vertical="center" wrapText="1"/>
    </xf>
    <xf numFmtId="49" fontId="20" fillId="0" borderId="12" xfId="1" applyNumberFormat="1" applyFont="1" applyFill="1" applyBorder="1" applyAlignment="1">
      <alignment horizontal="center" vertical="center" wrapText="1"/>
    </xf>
    <xf numFmtId="0" fontId="18" fillId="0" borderId="12" xfId="1" applyNumberFormat="1" applyFont="1" applyFill="1" applyBorder="1" applyAlignment="1">
      <alignment horizontal="left" vertical="center" wrapText="1"/>
    </xf>
    <xf numFmtId="0" fontId="18" fillId="0" borderId="12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distributed"/>
    </xf>
    <xf numFmtId="0" fontId="18" fillId="0" borderId="12" xfId="0" applyFont="1" applyFill="1" applyBorder="1" applyAlignment="1">
      <alignment horizontal="center" vertical="distributed"/>
    </xf>
    <xf numFmtId="0" fontId="18" fillId="0" borderId="23" xfId="1" applyFont="1" applyFill="1" applyBorder="1"/>
    <xf numFmtId="0" fontId="19" fillId="0" borderId="12" xfId="1" applyFont="1" applyFill="1" applyBorder="1" applyAlignment="1">
      <alignment horizontal="center" vertical="center"/>
    </xf>
    <xf numFmtId="0" fontId="10" fillId="0" borderId="12" xfId="1" applyFont="1" applyFill="1" applyBorder="1"/>
    <xf numFmtId="49" fontId="18" fillId="0" borderId="12" xfId="0" applyNumberFormat="1" applyFont="1" applyFill="1" applyBorder="1" applyAlignment="1">
      <alignment horizontal="left" vertical="center" wrapText="1"/>
    </xf>
    <xf numFmtId="0" fontId="18" fillId="0" borderId="12" xfId="0" applyFont="1" applyFill="1" applyBorder="1"/>
    <xf numFmtId="0" fontId="10" fillId="0" borderId="12" xfId="1" applyFont="1" applyFill="1" applyBorder="1" applyAlignment="1">
      <alignment horizontal="center"/>
    </xf>
    <xf numFmtId="49" fontId="10" fillId="0" borderId="12" xfId="1" applyNumberFormat="1" applyFont="1" applyFill="1" applyBorder="1"/>
    <xf numFmtId="2" fontId="11" fillId="0" borderId="12" xfId="1" applyNumberFormat="1" applyFont="1" applyFill="1" applyBorder="1"/>
    <xf numFmtId="49" fontId="11" fillId="0" borderId="0" xfId="1" applyNumberFormat="1" applyFont="1" applyFill="1" applyAlignment="1">
      <alignment horizontal="center" vertical="center"/>
    </xf>
    <xf numFmtId="0" fontId="11" fillId="0" borderId="12" xfId="1" applyFont="1" applyFill="1" applyBorder="1" applyAlignment="1">
      <alignment horizontal="center"/>
    </xf>
    <xf numFmtId="49" fontId="11" fillId="0" borderId="12" xfId="1" applyNumberFormat="1" applyFont="1" applyFill="1" applyBorder="1"/>
    <xf numFmtId="0" fontId="11" fillId="0" borderId="12" xfId="1" applyFont="1" applyFill="1" applyBorder="1"/>
    <xf numFmtId="165" fontId="11" fillId="0" borderId="21" xfId="0" applyNumberFormat="1" applyFont="1" applyFill="1" applyBorder="1" applyAlignment="1">
      <alignment horizontal="center" vertical="center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49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 applyAlignment="1">
      <alignment wrapText="1"/>
    </xf>
    <xf numFmtId="0" fontId="13" fillId="0" borderId="12" xfId="1" applyFont="1" applyFill="1" applyBorder="1" applyAlignment="1">
      <alignment wrapText="1"/>
    </xf>
    <xf numFmtId="0" fontId="13" fillId="0" borderId="12" xfId="1" applyFont="1" applyFill="1" applyBorder="1" applyAlignment="1">
      <alignment horizontal="center" wrapText="1"/>
    </xf>
    <xf numFmtId="49" fontId="13" fillId="0" borderId="12" xfId="1" applyNumberFormat="1" applyFont="1" applyFill="1" applyBorder="1" applyAlignment="1">
      <alignment wrapText="1"/>
    </xf>
    <xf numFmtId="2" fontId="13" fillId="0" borderId="12" xfId="1" applyNumberFormat="1" applyFont="1" applyFill="1" applyBorder="1" applyAlignment="1">
      <alignment wrapText="1"/>
    </xf>
    <xf numFmtId="49" fontId="10" fillId="0" borderId="0" xfId="1" applyNumberFormat="1" applyFont="1" applyFill="1" applyAlignment="1">
      <alignment horizontal="right"/>
    </xf>
    <xf numFmtId="49" fontId="19" fillId="0" borderId="0" xfId="1" applyNumberFormat="1" applyFont="1" applyFill="1" applyAlignment="1">
      <alignment horizontal="right" vertical="center"/>
    </xf>
    <xf numFmtId="49" fontId="13" fillId="0" borderId="0" xfId="1" applyNumberFormat="1" applyFont="1" applyFill="1" applyAlignment="1">
      <alignment horizontal="right"/>
    </xf>
    <xf numFmtId="49" fontId="11" fillId="0" borderId="0" xfId="1" applyNumberFormat="1" applyFont="1" applyFill="1" applyAlignment="1">
      <alignment horizontal="right"/>
    </xf>
    <xf numFmtId="49" fontId="12" fillId="0" borderId="0" xfId="1" applyNumberFormat="1" applyFont="1" applyFill="1" applyAlignment="1">
      <alignment horizontal="right"/>
    </xf>
    <xf numFmtId="49" fontId="13" fillId="0" borderId="0" xfId="1" applyNumberFormat="1" applyFont="1" applyFill="1" applyAlignment="1">
      <alignment horizontal="right" wrapText="1"/>
    </xf>
    <xf numFmtId="0" fontId="14" fillId="0" borderId="12" xfId="0" applyFont="1" applyFill="1" applyBorder="1" applyAlignment="1">
      <alignment vertical="distributed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3" xfId="1" applyFont="1" applyFill="1" applyBorder="1" applyAlignment="1">
      <alignment wrapText="1"/>
    </xf>
    <xf numFmtId="2" fontId="14" fillId="0" borderId="23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4" fillId="0" borderId="12" xfId="1" applyFont="1" applyFill="1" applyBorder="1"/>
    <xf numFmtId="0" fontId="18" fillId="0" borderId="12" xfId="1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165" fontId="11" fillId="0" borderId="23" xfId="0" applyNumberFormat="1" applyFont="1" applyFill="1" applyBorder="1" applyAlignment="1">
      <alignment horizontal="center" vertical="center" wrapText="1"/>
    </xf>
    <xf numFmtId="165" fontId="11" fillId="0" borderId="27" xfId="0" applyNumberFormat="1" applyFont="1" applyFill="1" applyBorder="1" applyAlignment="1">
      <alignment horizontal="center" vertical="center" wrapText="1"/>
    </xf>
    <xf numFmtId="165" fontId="11" fillId="0" borderId="28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40625"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61" t="s">
        <v>654</v>
      </c>
      <c r="B4" s="162"/>
      <c r="C4" s="162"/>
      <c r="D4" s="162"/>
      <c r="E4" s="162"/>
      <c r="F4" s="162"/>
      <c r="G4" s="162"/>
      <c r="H4" s="16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383</v>
      </c>
      <c r="B7" s="47" t="s">
        <v>384</v>
      </c>
      <c r="C7" s="47" t="s">
        <v>385</v>
      </c>
      <c r="D7" s="163" t="s">
        <v>382</v>
      </c>
      <c r="E7" s="163"/>
      <c r="F7" s="163"/>
      <c r="G7" s="48" t="s">
        <v>626</v>
      </c>
      <c r="H7" s="44" t="s">
        <v>79</v>
      </c>
    </row>
    <row r="8" spans="1:9" s="7" customFormat="1" ht="9.75">
      <c r="A8" s="4" t="s">
        <v>82</v>
      </c>
      <c r="B8" s="5" t="s">
        <v>83</v>
      </c>
      <c r="C8" s="16" t="s">
        <v>103</v>
      </c>
      <c r="D8" s="5" t="s">
        <v>356</v>
      </c>
      <c r="E8" s="16" t="s">
        <v>305</v>
      </c>
      <c r="F8" s="5" t="s">
        <v>391</v>
      </c>
      <c r="G8" s="19" t="s">
        <v>392</v>
      </c>
      <c r="H8" s="23" t="s">
        <v>306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354</v>
      </c>
      <c r="B10" s="2" t="s">
        <v>363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355</v>
      </c>
      <c r="B11" s="2" t="s">
        <v>363</v>
      </c>
      <c r="C11" s="2" t="s">
        <v>336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653</v>
      </c>
      <c r="B12" s="2" t="s">
        <v>363</v>
      </c>
      <c r="C12" s="2" t="s">
        <v>336</v>
      </c>
      <c r="D12" s="2" t="s">
        <v>743</v>
      </c>
      <c r="E12" s="2" t="s">
        <v>81</v>
      </c>
      <c r="F12" s="2" t="s">
        <v>66</v>
      </c>
      <c r="G12" s="13"/>
      <c r="H12" s="17" t="e">
        <f>H13</f>
        <v>#REF!</v>
      </c>
    </row>
    <row r="13" spans="1:9" s="10" customFormat="1">
      <c r="A13" s="1" t="s">
        <v>744</v>
      </c>
      <c r="B13" s="2" t="s">
        <v>363</v>
      </c>
      <c r="C13" s="2" t="s">
        <v>336</v>
      </c>
      <c r="D13" s="2" t="s">
        <v>743</v>
      </c>
      <c r="E13" s="2" t="s">
        <v>82</v>
      </c>
      <c r="F13" s="2" t="s">
        <v>66</v>
      </c>
      <c r="G13" s="13"/>
      <c r="H13" s="17" t="e">
        <f>H14</f>
        <v>#REF!</v>
      </c>
    </row>
    <row r="14" spans="1:9" s="10" customFormat="1" ht="25.5">
      <c r="A14" s="1" t="s">
        <v>755</v>
      </c>
      <c r="B14" s="2" t="s">
        <v>363</v>
      </c>
      <c r="C14" s="2" t="s">
        <v>336</v>
      </c>
      <c r="D14" s="2" t="s">
        <v>743</v>
      </c>
      <c r="E14" s="2" t="s">
        <v>82</v>
      </c>
      <c r="F14" s="2" t="s">
        <v>71</v>
      </c>
      <c r="G14" s="13"/>
      <c r="H14" s="17" t="e">
        <f>H15</f>
        <v>#REF!</v>
      </c>
    </row>
    <row r="15" spans="1:9" s="10" customFormat="1" ht="38.25">
      <c r="A15" s="1" t="s">
        <v>151</v>
      </c>
      <c r="B15" s="2" t="s">
        <v>363</v>
      </c>
      <c r="C15" s="2" t="s">
        <v>336</v>
      </c>
      <c r="D15" s="2" t="s">
        <v>743</v>
      </c>
      <c r="E15" s="2" t="s">
        <v>82</v>
      </c>
      <c r="F15" s="2" t="s">
        <v>71</v>
      </c>
      <c r="G15" s="13" t="s">
        <v>130</v>
      </c>
      <c r="H15" s="17" t="e">
        <f>H16</f>
        <v>#REF!</v>
      </c>
    </row>
    <row r="16" spans="1:9" s="10" customFormat="1" ht="25.5">
      <c r="A16" s="1" t="s">
        <v>76</v>
      </c>
      <c r="B16" s="2" t="s">
        <v>363</v>
      </c>
      <c r="C16" s="2" t="s">
        <v>336</v>
      </c>
      <c r="D16" s="2" t="s">
        <v>743</v>
      </c>
      <c r="E16" s="2" t="s">
        <v>82</v>
      </c>
      <c r="F16" s="2" t="s">
        <v>71</v>
      </c>
      <c r="G16" s="13">
        <v>120</v>
      </c>
      <c r="H16" s="17" t="e">
        <f>#REF!</f>
        <v>#REF!</v>
      </c>
    </row>
    <row r="17" spans="1:8" s="10" customFormat="1" ht="38.25">
      <c r="A17" s="1" t="s">
        <v>444</v>
      </c>
      <c r="B17" s="2" t="s">
        <v>363</v>
      </c>
      <c r="C17" s="2" t="s">
        <v>359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281</v>
      </c>
      <c r="B18" s="2" t="s">
        <v>363</v>
      </c>
      <c r="C18" s="2" t="s">
        <v>359</v>
      </c>
      <c r="D18" s="2">
        <v>62</v>
      </c>
      <c r="E18" s="2" t="s">
        <v>81</v>
      </c>
      <c r="F18" s="2" t="s">
        <v>66</v>
      </c>
      <c r="G18" s="13"/>
      <c r="H18" s="17" t="e">
        <f>H19+H23+H27</f>
        <v>#REF!</v>
      </c>
    </row>
    <row r="19" spans="1:8" s="10" customFormat="1">
      <c r="A19" s="1" t="s">
        <v>282</v>
      </c>
      <c r="B19" s="2" t="s">
        <v>363</v>
      </c>
      <c r="C19" s="2" t="s">
        <v>359</v>
      </c>
      <c r="D19" s="2">
        <v>62</v>
      </c>
      <c r="E19" s="2">
        <v>1</v>
      </c>
      <c r="F19" s="2" t="s">
        <v>66</v>
      </c>
      <c r="G19" s="13"/>
      <c r="H19" s="17" t="e">
        <f>H20</f>
        <v>#REF!</v>
      </c>
    </row>
    <row r="20" spans="1:8" s="10" customFormat="1" ht="25.5">
      <c r="A20" s="1" t="s">
        <v>755</v>
      </c>
      <c r="B20" s="2" t="s">
        <v>363</v>
      </c>
      <c r="C20" s="2" t="s">
        <v>359</v>
      </c>
      <c r="D20" s="2">
        <v>62</v>
      </c>
      <c r="E20" s="2">
        <v>1</v>
      </c>
      <c r="F20" s="2" t="s">
        <v>71</v>
      </c>
      <c r="G20" s="13"/>
      <c r="H20" s="17" t="e">
        <f>H21</f>
        <v>#REF!</v>
      </c>
    </row>
    <row r="21" spans="1:8" s="10" customFormat="1" ht="51">
      <c r="A21" s="1" t="s">
        <v>153</v>
      </c>
      <c r="B21" s="2" t="s">
        <v>363</v>
      </c>
      <c r="C21" s="2" t="s">
        <v>359</v>
      </c>
      <c r="D21" s="2">
        <v>62</v>
      </c>
      <c r="E21" s="2">
        <v>1</v>
      </c>
      <c r="F21" s="2" t="s">
        <v>71</v>
      </c>
      <c r="G21" s="13">
        <v>100</v>
      </c>
      <c r="H21" s="17" t="e">
        <f>H22</f>
        <v>#REF!</v>
      </c>
    </row>
    <row r="22" spans="1:8" s="10" customFormat="1" ht="25.5">
      <c r="A22" s="1" t="s">
        <v>76</v>
      </c>
      <c r="B22" s="2" t="s">
        <v>363</v>
      </c>
      <c r="C22" s="2" t="s">
        <v>359</v>
      </c>
      <c r="D22" s="2">
        <v>62</v>
      </c>
      <c r="E22" s="2">
        <v>1</v>
      </c>
      <c r="F22" s="2" t="s">
        <v>71</v>
      </c>
      <c r="G22" s="13">
        <v>120</v>
      </c>
      <c r="H22" s="17" t="e">
        <f>#REF!</f>
        <v>#REF!</v>
      </c>
    </row>
    <row r="23" spans="1:8" s="10" customFormat="1">
      <c r="A23" s="1" t="s">
        <v>283</v>
      </c>
      <c r="B23" s="2" t="s">
        <v>363</v>
      </c>
      <c r="C23" s="2" t="s">
        <v>359</v>
      </c>
      <c r="D23" s="2">
        <v>62</v>
      </c>
      <c r="E23" s="2" t="s">
        <v>83</v>
      </c>
      <c r="F23" s="2" t="s">
        <v>66</v>
      </c>
      <c r="G23" s="13"/>
      <c r="H23" s="17" t="e">
        <f>H24</f>
        <v>#REF!</v>
      </c>
    </row>
    <row r="24" spans="1:8" s="10" customFormat="1" ht="25.5">
      <c r="A24" s="1" t="s">
        <v>755</v>
      </c>
      <c r="B24" s="2" t="s">
        <v>363</v>
      </c>
      <c r="C24" s="2" t="s">
        <v>359</v>
      </c>
      <c r="D24" s="2">
        <v>62</v>
      </c>
      <c r="E24" s="2">
        <v>2</v>
      </c>
      <c r="F24" s="2" t="s">
        <v>71</v>
      </c>
      <c r="G24" s="13"/>
      <c r="H24" s="17" t="e">
        <f>H25</f>
        <v>#REF!</v>
      </c>
    </row>
    <row r="25" spans="1:8" s="10" customFormat="1" ht="51">
      <c r="A25" s="1" t="s">
        <v>153</v>
      </c>
      <c r="B25" s="2" t="s">
        <v>363</v>
      </c>
      <c r="C25" s="2" t="s">
        <v>359</v>
      </c>
      <c r="D25" s="2">
        <v>62</v>
      </c>
      <c r="E25" s="2">
        <v>2</v>
      </c>
      <c r="F25" s="2" t="s">
        <v>71</v>
      </c>
      <c r="G25" s="13">
        <v>100</v>
      </c>
      <c r="H25" s="17" t="e">
        <f>H26</f>
        <v>#REF!</v>
      </c>
    </row>
    <row r="26" spans="1:8" s="10" customFormat="1" ht="25.5">
      <c r="A26" s="1" t="s">
        <v>76</v>
      </c>
      <c r="B26" s="2" t="s">
        <v>363</v>
      </c>
      <c r="C26" s="2" t="s">
        <v>359</v>
      </c>
      <c r="D26" s="2">
        <v>62</v>
      </c>
      <c r="E26" s="2">
        <v>2</v>
      </c>
      <c r="F26" s="2" t="s">
        <v>71</v>
      </c>
      <c r="G26" s="13">
        <v>120</v>
      </c>
      <c r="H26" s="17" t="e">
        <f>#REF!</f>
        <v>#REF!</v>
      </c>
    </row>
    <row r="27" spans="1:8" s="10" customFormat="1">
      <c r="A27" s="1" t="s">
        <v>284</v>
      </c>
      <c r="B27" s="2" t="s">
        <v>363</v>
      </c>
      <c r="C27" s="2" t="s">
        <v>359</v>
      </c>
      <c r="D27" s="2">
        <v>62</v>
      </c>
      <c r="E27" s="2" t="s">
        <v>103</v>
      </c>
      <c r="F27" s="2" t="s">
        <v>66</v>
      </c>
      <c r="G27" s="13"/>
      <c r="H27" s="17" t="e">
        <f>H28+H35</f>
        <v>#REF!</v>
      </c>
    </row>
    <row r="28" spans="1:8" s="10" customFormat="1" ht="25.5">
      <c r="A28" s="1" t="s">
        <v>755</v>
      </c>
      <c r="B28" s="2" t="s">
        <v>363</v>
      </c>
      <c r="C28" s="2" t="s">
        <v>359</v>
      </c>
      <c r="D28" s="2">
        <v>62</v>
      </c>
      <c r="E28" s="2" t="s">
        <v>103</v>
      </c>
      <c r="F28" s="2" t="s">
        <v>71</v>
      </c>
      <c r="G28" s="13"/>
      <c r="H28" s="17" t="e">
        <f>H29+H31+H33</f>
        <v>#REF!</v>
      </c>
    </row>
    <row r="29" spans="1:8" s="10" customFormat="1" ht="51">
      <c r="A29" s="1" t="s">
        <v>153</v>
      </c>
      <c r="B29" s="2" t="s">
        <v>363</v>
      </c>
      <c r="C29" s="2" t="s">
        <v>359</v>
      </c>
      <c r="D29" s="2">
        <v>62</v>
      </c>
      <c r="E29" s="2" t="s">
        <v>103</v>
      </c>
      <c r="F29" s="2" t="s">
        <v>71</v>
      </c>
      <c r="G29" s="13">
        <v>100</v>
      </c>
      <c r="H29" s="17" t="e">
        <f>H30</f>
        <v>#REF!</v>
      </c>
    </row>
    <row r="30" spans="1:8" s="10" customFormat="1" ht="25.5">
      <c r="A30" s="1" t="s">
        <v>76</v>
      </c>
      <c r="B30" s="2" t="s">
        <v>363</v>
      </c>
      <c r="C30" s="2" t="s">
        <v>359</v>
      </c>
      <c r="D30" s="2">
        <v>62</v>
      </c>
      <c r="E30" s="2" t="s">
        <v>103</v>
      </c>
      <c r="F30" s="2" t="s">
        <v>71</v>
      </c>
      <c r="G30" s="13">
        <v>120</v>
      </c>
      <c r="H30" s="17" t="e">
        <f>#REF!</f>
        <v>#REF!</v>
      </c>
    </row>
    <row r="31" spans="1:8" s="10" customFormat="1" ht="25.5">
      <c r="A31" s="1" t="s">
        <v>131</v>
      </c>
      <c r="B31" s="2" t="s">
        <v>363</v>
      </c>
      <c r="C31" s="2" t="s">
        <v>359</v>
      </c>
      <c r="D31" s="2">
        <v>62</v>
      </c>
      <c r="E31" s="2" t="s">
        <v>103</v>
      </c>
      <c r="F31" s="2" t="s">
        <v>71</v>
      </c>
      <c r="G31" s="13" t="s">
        <v>132</v>
      </c>
      <c r="H31" s="17" t="e">
        <f>H32</f>
        <v>#REF!</v>
      </c>
    </row>
    <row r="32" spans="1:8" s="10" customFormat="1" ht="25.5">
      <c r="A32" s="1" t="s">
        <v>77</v>
      </c>
      <c r="B32" s="2" t="s">
        <v>363</v>
      </c>
      <c r="C32" s="2" t="s">
        <v>359</v>
      </c>
      <c r="D32" s="2">
        <v>62</v>
      </c>
      <c r="E32" s="2" t="s">
        <v>103</v>
      </c>
      <c r="F32" s="2" t="s">
        <v>71</v>
      </c>
      <c r="G32" s="13" t="s">
        <v>73</v>
      </c>
      <c r="H32" s="17" t="e">
        <f>#REF!</f>
        <v>#REF!</v>
      </c>
    </row>
    <row r="33" spans="1:8" s="10" customFormat="1">
      <c r="A33" s="1" t="s">
        <v>92</v>
      </c>
      <c r="B33" s="2" t="s">
        <v>363</v>
      </c>
      <c r="C33" s="2" t="s">
        <v>359</v>
      </c>
      <c r="D33" s="2">
        <v>62</v>
      </c>
      <c r="E33" s="2" t="s">
        <v>103</v>
      </c>
      <c r="F33" s="2" t="s">
        <v>71</v>
      </c>
      <c r="G33" s="13" t="s">
        <v>380</v>
      </c>
      <c r="H33" s="17" t="e">
        <f>H34</f>
        <v>#REF!</v>
      </c>
    </row>
    <row r="34" spans="1:8" s="10" customFormat="1">
      <c r="A34" s="1" t="s">
        <v>285</v>
      </c>
      <c r="B34" s="2" t="s">
        <v>363</v>
      </c>
      <c r="C34" s="2" t="s">
        <v>359</v>
      </c>
      <c r="D34" s="2">
        <v>62</v>
      </c>
      <c r="E34" s="2" t="s">
        <v>103</v>
      </c>
      <c r="F34" s="2" t="s">
        <v>71</v>
      </c>
      <c r="G34" s="13" t="s">
        <v>93</v>
      </c>
      <c r="H34" s="17" t="e">
        <f>#REF!</f>
        <v>#REF!</v>
      </c>
    </row>
    <row r="35" spans="1:8" s="10" customFormat="1" ht="25.5">
      <c r="A35" s="1" t="s">
        <v>311</v>
      </c>
      <c r="B35" s="2" t="s">
        <v>363</v>
      </c>
      <c r="C35" s="2" t="s">
        <v>359</v>
      </c>
      <c r="D35" s="2">
        <v>62</v>
      </c>
      <c r="E35" s="2" t="s">
        <v>103</v>
      </c>
      <c r="F35" s="2" t="s">
        <v>286</v>
      </c>
      <c r="G35" s="13"/>
      <c r="H35" s="17" t="e">
        <f>H36</f>
        <v>#REF!</v>
      </c>
    </row>
    <row r="36" spans="1:8" s="10" customFormat="1">
      <c r="A36" s="1" t="s">
        <v>361</v>
      </c>
      <c r="B36" s="2" t="s">
        <v>363</v>
      </c>
      <c r="C36" s="2" t="s">
        <v>359</v>
      </c>
      <c r="D36" s="2">
        <v>62</v>
      </c>
      <c r="E36" s="2" t="s">
        <v>103</v>
      </c>
      <c r="F36" s="2" t="s">
        <v>286</v>
      </c>
      <c r="G36" s="13" t="s">
        <v>179</v>
      </c>
      <c r="H36" s="17" t="e">
        <f>H37</f>
        <v>#REF!</v>
      </c>
    </row>
    <row r="37" spans="1:8" s="10" customFormat="1">
      <c r="A37" s="1" t="s">
        <v>381</v>
      </c>
      <c r="B37" s="2" t="s">
        <v>363</v>
      </c>
      <c r="C37" s="2" t="s">
        <v>359</v>
      </c>
      <c r="D37" s="2">
        <v>62</v>
      </c>
      <c r="E37" s="2" t="s">
        <v>103</v>
      </c>
      <c r="F37" s="2" t="s">
        <v>286</v>
      </c>
      <c r="G37" s="13" t="s">
        <v>139</v>
      </c>
      <c r="H37" s="17" t="e">
        <f>#REF!</f>
        <v>#REF!</v>
      </c>
    </row>
    <row r="38" spans="1:8" s="10" customFormat="1" ht="38.25">
      <c r="A38" s="1" t="s">
        <v>430</v>
      </c>
      <c r="B38" s="2" t="s">
        <v>363</v>
      </c>
      <c r="C38" s="2" t="s">
        <v>335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612</v>
      </c>
      <c r="B39" s="2" t="s">
        <v>363</v>
      </c>
      <c r="C39" s="2" t="s">
        <v>335</v>
      </c>
      <c r="D39" s="2" t="s">
        <v>375</v>
      </c>
      <c r="E39" s="2" t="s">
        <v>81</v>
      </c>
      <c r="F39" s="2" t="s">
        <v>66</v>
      </c>
      <c r="G39" s="13"/>
      <c r="H39" s="17" t="e">
        <f>H40</f>
        <v>#REF!</v>
      </c>
    </row>
    <row r="40" spans="1:8" s="10" customFormat="1" ht="25.5">
      <c r="A40" s="1" t="s">
        <v>166</v>
      </c>
      <c r="B40" s="2" t="s">
        <v>363</v>
      </c>
      <c r="C40" s="2" t="s">
        <v>335</v>
      </c>
      <c r="D40" s="2" t="s">
        <v>375</v>
      </c>
      <c r="E40" s="2" t="s">
        <v>356</v>
      </c>
      <c r="F40" s="2" t="s">
        <v>66</v>
      </c>
      <c r="G40" s="13"/>
      <c r="H40" s="17" t="e">
        <f>H41</f>
        <v>#REF!</v>
      </c>
    </row>
    <row r="41" spans="1:8" s="10" customFormat="1" ht="51">
      <c r="A41" s="1" t="s">
        <v>365</v>
      </c>
      <c r="B41" s="2" t="s">
        <v>363</v>
      </c>
      <c r="C41" s="2" t="s">
        <v>335</v>
      </c>
      <c r="D41" s="2" t="s">
        <v>375</v>
      </c>
      <c r="E41" s="2" t="s">
        <v>356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361</v>
      </c>
      <c r="B42" s="2" t="s">
        <v>363</v>
      </c>
      <c r="C42" s="2" t="s">
        <v>335</v>
      </c>
      <c r="D42" s="2" t="s">
        <v>375</v>
      </c>
      <c r="E42" s="2" t="s">
        <v>356</v>
      </c>
      <c r="F42" s="2">
        <v>7869</v>
      </c>
      <c r="G42" s="13" t="s">
        <v>179</v>
      </c>
      <c r="H42" s="17" t="e">
        <f>H43</f>
        <v>#REF!</v>
      </c>
    </row>
    <row r="43" spans="1:8" s="10" customFormat="1">
      <c r="A43" s="1" t="s">
        <v>101</v>
      </c>
      <c r="B43" s="2" t="s">
        <v>363</v>
      </c>
      <c r="C43" s="2" t="s">
        <v>335</v>
      </c>
      <c r="D43" s="2" t="s">
        <v>375</v>
      </c>
      <c r="E43" s="2" t="s">
        <v>356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615</v>
      </c>
      <c r="B44" s="2" t="s">
        <v>363</v>
      </c>
      <c r="C44" s="2" t="s">
        <v>335</v>
      </c>
      <c r="D44" s="2" t="s">
        <v>374</v>
      </c>
      <c r="E44" s="2" t="s">
        <v>81</v>
      </c>
      <c r="F44" s="2" t="s">
        <v>66</v>
      </c>
      <c r="G44" s="13"/>
      <c r="H44" s="17" t="e">
        <f>H45</f>
        <v>#REF!</v>
      </c>
    </row>
    <row r="45" spans="1:8" s="10" customFormat="1" ht="25.5">
      <c r="A45" s="1" t="s">
        <v>618</v>
      </c>
      <c r="B45" s="2" t="s">
        <v>363</v>
      </c>
      <c r="C45" s="2" t="s">
        <v>335</v>
      </c>
      <c r="D45" s="2" t="s">
        <v>374</v>
      </c>
      <c r="E45" s="2" t="s">
        <v>83</v>
      </c>
      <c r="F45" s="2" t="s">
        <v>66</v>
      </c>
      <c r="G45" s="13"/>
      <c r="H45" s="17" t="e">
        <f>H46</f>
        <v>#REF!</v>
      </c>
    </row>
    <row r="46" spans="1:8" s="10" customFormat="1">
      <c r="A46" s="1" t="s">
        <v>183</v>
      </c>
      <c r="B46" s="2" t="s">
        <v>363</v>
      </c>
      <c r="C46" s="2" t="s">
        <v>335</v>
      </c>
      <c r="D46" s="2" t="s">
        <v>374</v>
      </c>
      <c r="E46" s="2" t="s">
        <v>83</v>
      </c>
      <c r="F46" s="2" t="s">
        <v>184</v>
      </c>
      <c r="G46" s="13"/>
      <c r="H46" s="17" t="e">
        <f>H47</f>
        <v>#REF!</v>
      </c>
    </row>
    <row r="47" spans="1:8" s="10" customFormat="1">
      <c r="A47" s="1" t="s">
        <v>361</v>
      </c>
      <c r="B47" s="2" t="s">
        <v>363</v>
      </c>
      <c r="C47" s="2" t="s">
        <v>335</v>
      </c>
      <c r="D47" s="2" t="s">
        <v>374</v>
      </c>
      <c r="E47" s="2" t="s">
        <v>83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108</v>
      </c>
      <c r="B48" s="2" t="s">
        <v>363</v>
      </c>
      <c r="C48" s="2" t="s">
        <v>335</v>
      </c>
      <c r="D48" s="2" t="s">
        <v>374</v>
      </c>
      <c r="E48" s="2" t="s">
        <v>83</v>
      </c>
      <c r="F48" s="2">
        <v>7871</v>
      </c>
      <c r="G48" s="13" t="s">
        <v>109</v>
      </c>
      <c r="H48" s="17" t="e">
        <f>#REF!</f>
        <v>#REF!</v>
      </c>
    </row>
    <row r="49" spans="1:8" s="10" customFormat="1" ht="25.5">
      <c r="A49" s="1" t="s">
        <v>660</v>
      </c>
      <c r="B49" s="2" t="s">
        <v>363</v>
      </c>
      <c r="C49" s="2" t="s">
        <v>335</v>
      </c>
      <c r="D49" s="2">
        <v>14</v>
      </c>
      <c r="E49" s="2" t="s">
        <v>81</v>
      </c>
      <c r="F49" s="2" t="s">
        <v>66</v>
      </c>
      <c r="G49" s="13"/>
      <c r="H49" s="17" t="e">
        <f>H50</f>
        <v>#REF!</v>
      </c>
    </row>
    <row r="50" spans="1:8" s="10" customFormat="1" ht="25.5">
      <c r="A50" s="1" t="s">
        <v>310</v>
      </c>
      <c r="B50" s="2" t="s">
        <v>363</v>
      </c>
      <c r="C50" s="2" t="s">
        <v>335</v>
      </c>
      <c r="D50" s="2">
        <v>14</v>
      </c>
      <c r="E50" s="2" t="s">
        <v>81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361</v>
      </c>
      <c r="B51" s="2" t="s">
        <v>363</v>
      </c>
      <c r="C51" s="2" t="s">
        <v>335</v>
      </c>
      <c r="D51" s="2">
        <v>14</v>
      </c>
      <c r="E51" s="2" t="s">
        <v>81</v>
      </c>
      <c r="F51" s="2">
        <v>7870</v>
      </c>
      <c r="G51" s="13" t="s">
        <v>179</v>
      </c>
      <c r="H51" s="17" t="e">
        <f>H52</f>
        <v>#REF!</v>
      </c>
    </row>
    <row r="52" spans="1:8" s="10" customFormat="1">
      <c r="A52" s="1" t="s">
        <v>101</v>
      </c>
      <c r="B52" s="2" t="s">
        <v>363</v>
      </c>
      <c r="C52" s="2" t="s">
        <v>335</v>
      </c>
      <c r="D52" s="2">
        <v>14</v>
      </c>
      <c r="E52" s="2" t="s">
        <v>81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621</v>
      </c>
      <c r="B53" s="2" t="s">
        <v>363</v>
      </c>
      <c r="C53" s="2" t="s">
        <v>335</v>
      </c>
      <c r="D53" s="2" t="s">
        <v>152</v>
      </c>
      <c r="E53" s="2" t="s">
        <v>81</v>
      </c>
      <c r="F53" s="2" t="s">
        <v>66</v>
      </c>
      <c r="G53" s="13"/>
      <c r="H53" s="17" t="e">
        <f>H54</f>
        <v>#REF!</v>
      </c>
    </row>
    <row r="54" spans="1:8" s="10" customFormat="1" ht="38.25">
      <c r="A54" s="1" t="s">
        <v>754</v>
      </c>
      <c r="B54" s="2" t="s">
        <v>363</v>
      </c>
      <c r="C54" s="2" t="s">
        <v>335</v>
      </c>
      <c r="D54" s="2" t="s">
        <v>152</v>
      </c>
      <c r="E54" s="2" t="s">
        <v>82</v>
      </c>
      <c r="F54" s="2" t="s">
        <v>66</v>
      </c>
      <c r="G54" s="13"/>
      <c r="H54" s="17" t="e">
        <f>H55+H58</f>
        <v>#REF!</v>
      </c>
    </row>
    <row r="55" spans="1:8" s="10" customFormat="1" ht="25.5">
      <c r="A55" s="1" t="s">
        <v>170</v>
      </c>
      <c r="B55" s="2" t="s">
        <v>363</v>
      </c>
      <c r="C55" s="2" t="s">
        <v>335</v>
      </c>
      <c r="D55" s="2" t="s">
        <v>152</v>
      </c>
      <c r="E55" s="2" t="s">
        <v>82</v>
      </c>
      <c r="F55" s="2" t="s">
        <v>171</v>
      </c>
      <c r="G55" s="13"/>
      <c r="H55" s="17" t="e">
        <f>H56</f>
        <v>#REF!</v>
      </c>
    </row>
    <row r="56" spans="1:8" s="10" customFormat="1">
      <c r="A56" s="1" t="s">
        <v>361</v>
      </c>
      <c r="B56" s="2" t="s">
        <v>363</v>
      </c>
      <c r="C56" s="2" t="s">
        <v>335</v>
      </c>
      <c r="D56" s="2" t="s">
        <v>152</v>
      </c>
      <c r="E56" s="2" t="s">
        <v>82</v>
      </c>
      <c r="F56" s="2" t="s">
        <v>171</v>
      </c>
      <c r="G56" s="13" t="s">
        <v>179</v>
      </c>
      <c r="H56" s="17" t="e">
        <f>H57</f>
        <v>#REF!</v>
      </c>
    </row>
    <row r="57" spans="1:8" s="10" customFormat="1">
      <c r="A57" s="1" t="s">
        <v>101</v>
      </c>
      <c r="B57" s="2" t="s">
        <v>363</v>
      </c>
      <c r="C57" s="2" t="s">
        <v>335</v>
      </c>
      <c r="D57" s="2" t="s">
        <v>152</v>
      </c>
      <c r="E57" s="2" t="s">
        <v>82</v>
      </c>
      <c r="F57" s="2" t="s">
        <v>171</v>
      </c>
      <c r="G57" s="13" t="s">
        <v>102</v>
      </c>
      <c r="H57" s="17" t="e">
        <f>#REF!</f>
        <v>#REF!</v>
      </c>
    </row>
    <row r="58" spans="1:8" s="10" customFormat="1" ht="25.5">
      <c r="A58" s="1" t="s">
        <v>364</v>
      </c>
      <c r="B58" s="2" t="s">
        <v>363</v>
      </c>
      <c r="C58" s="2" t="s">
        <v>335</v>
      </c>
      <c r="D58" s="2" t="s">
        <v>152</v>
      </c>
      <c r="E58" s="2" t="s">
        <v>82</v>
      </c>
      <c r="F58" s="2" t="s">
        <v>172</v>
      </c>
      <c r="G58" s="13"/>
      <c r="H58" s="17" t="e">
        <f>H59</f>
        <v>#REF!</v>
      </c>
    </row>
    <row r="59" spans="1:8" s="10" customFormat="1">
      <c r="A59" s="1" t="s">
        <v>361</v>
      </c>
      <c r="B59" s="2" t="s">
        <v>363</v>
      </c>
      <c r="C59" s="2" t="s">
        <v>335</v>
      </c>
      <c r="D59" s="2" t="s">
        <v>152</v>
      </c>
      <c r="E59" s="2" t="s">
        <v>82</v>
      </c>
      <c r="F59" s="2" t="s">
        <v>172</v>
      </c>
      <c r="G59" s="13" t="s">
        <v>179</v>
      </c>
      <c r="H59" s="17" t="e">
        <f>H60</f>
        <v>#REF!</v>
      </c>
    </row>
    <row r="60" spans="1:8" s="10" customFormat="1">
      <c r="A60" s="1" t="s">
        <v>101</v>
      </c>
      <c r="B60" s="2" t="s">
        <v>363</v>
      </c>
      <c r="C60" s="2" t="s">
        <v>335</v>
      </c>
      <c r="D60" s="2" t="s">
        <v>152</v>
      </c>
      <c r="E60" s="2" t="s">
        <v>82</v>
      </c>
      <c r="F60" s="2" t="s">
        <v>172</v>
      </c>
      <c r="G60" s="13" t="s">
        <v>102</v>
      </c>
      <c r="H60" s="17" t="e">
        <f>#REF!</f>
        <v>#REF!</v>
      </c>
    </row>
    <row r="61" spans="1:8" s="10" customFormat="1" ht="38.25">
      <c r="A61" s="1" t="s">
        <v>638</v>
      </c>
      <c r="B61" s="2" t="s">
        <v>363</v>
      </c>
      <c r="C61" s="2" t="s">
        <v>335</v>
      </c>
      <c r="D61" s="2" t="s">
        <v>150</v>
      </c>
      <c r="E61" s="2" t="s">
        <v>81</v>
      </c>
      <c r="F61" s="2" t="s">
        <v>66</v>
      </c>
      <c r="G61" s="13"/>
      <c r="H61" s="17" t="e">
        <f>H62</f>
        <v>#REF!</v>
      </c>
    </row>
    <row r="62" spans="1:8" s="10" customFormat="1" ht="25.5">
      <c r="A62" s="1" t="s">
        <v>622</v>
      </c>
      <c r="B62" s="2" t="s">
        <v>363</v>
      </c>
      <c r="C62" s="2" t="s">
        <v>335</v>
      </c>
      <c r="D62" s="2" t="s">
        <v>150</v>
      </c>
      <c r="E62" s="2" t="s">
        <v>305</v>
      </c>
      <c r="F62" s="2" t="s">
        <v>66</v>
      </c>
      <c r="G62" s="13"/>
      <c r="H62" s="17" t="e">
        <f>H63+H70</f>
        <v>#REF!</v>
      </c>
    </row>
    <row r="63" spans="1:8" s="10" customFormat="1" ht="25.5">
      <c r="A63" s="1" t="s">
        <v>755</v>
      </c>
      <c r="B63" s="2" t="s">
        <v>363</v>
      </c>
      <c r="C63" s="2" t="s">
        <v>335</v>
      </c>
      <c r="D63" s="2" t="s">
        <v>150</v>
      </c>
      <c r="E63" s="2" t="s">
        <v>305</v>
      </c>
      <c r="F63" s="2" t="s">
        <v>71</v>
      </c>
      <c r="G63" s="13"/>
      <c r="H63" s="17" t="e">
        <f>H64+H66+H68</f>
        <v>#REF!</v>
      </c>
    </row>
    <row r="64" spans="1:8" s="10" customFormat="1" ht="38.25">
      <c r="A64" s="1" t="s">
        <v>151</v>
      </c>
      <c r="B64" s="2" t="s">
        <v>363</v>
      </c>
      <c r="C64" s="2" t="s">
        <v>335</v>
      </c>
      <c r="D64" s="2" t="s">
        <v>150</v>
      </c>
      <c r="E64" s="2" t="s">
        <v>305</v>
      </c>
      <c r="F64" s="2" t="s">
        <v>71</v>
      </c>
      <c r="G64" s="13" t="s">
        <v>130</v>
      </c>
      <c r="H64" s="17" t="e">
        <f>H65</f>
        <v>#REF!</v>
      </c>
    </row>
    <row r="65" spans="1:8" s="10" customFormat="1" ht="25.5">
      <c r="A65" s="1" t="s">
        <v>76</v>
      </c>
      <c r="B65" s="2" t="s">
        <v>363</v>
      </c>
      <c r="C65" s="2" t="s">
        <v>335</v>
      </c>
      <c r="D65" s="2" t="s">
        <v>150</v>
      </c>
      <c r="E65" s="2" t="s">
        <v>305</v>
      </c>
      <c r="F65" s="2" t="s">
        <v>71</v>
      </c>
      <c r="G65" s="13">
        <v>120</v>
      </c>
      <c r="H65" s="17" t="e">
        <f>#REF!</f>
        <v>#REF!</v>
      </c>
    </row>
    <row r="66" spans="1:8" s="10" customFormat="1">
      <c r="A66" s="1" t="s">
        <v>145</v>
      </c>
      <c r="B66" s="2" t="s">
        <v>363</v>
      </c>
      <c r="C66" s="2" t="s">
        <v>335</v>
      </c>
      <c r="D66" s="2" t="s">
        <v>150</v>
      </c>
      <c r="E66" s="2" t="s">
        <v>305</v>
      </c>
      <c r="F66" s="2" t="s">
        <v>71</v>
      </c>
      <c r="G66" s="13" t="s">
        <v>132</v>
      </c>
      <c r="H66" s="17" t="e">
        <f>H67</f>
        <v>#REF!</v>
      </c>
    </row>
    <row r="67" spans="1:8" s="10" customFormat="1" ht="25.5">
      <c r="A67" s="1" t="s">
        <v>77</v>
      </c>
      <c r="B67" s="2" t="s">
        <v>363</v>
      </c>
      <c r="C67" s="2" t="s">
        <v>335</v>
      </c>
      <c r="D67" s="2" t="s">
        <v>150</v>
      </c>
      <c r="E67" s="2" t="s">
        <v>305</v>
      </c>
      <c r="F67" s="2" t="s">
        <v>71</v>
      </c>
      <c r="G67" s="13" t="s">
        <v>73</v>
      </c>
      <c r="H67" s="17" t="e">
        <f>#REF!</f>
        <v>#REF!</v>
      </c>
    </row>
    <row r="68" spans="1:8" s="10" customFormat="1">
      <c r="A68" s="1" t="s">
        <v>92</v>
      </c>
      <c r="B68" s="2" t="s">
        <v>363</v>
      </c>
      <c r="C68" s="2" t="s">
        <v>335</v>
      </c>
      <c r="D68" s="2" t="s">
        <v>150</v>
      </c>
      <c r="E68" s="2" t="s">
        <v>305</v>
      </c>
      <c r="F68" s="2" t="s">
        <v>71</v>
      </c>
      <c r="G68" s="13" t="s">
        <v>380</v>
      </c>
      <c r="H68" s="17" t="e">
        <f>H69</f>
        <v>#REF!</v>
      </c>
    </row>
    <row r="69" spans="1:8" s="10" customFormat="1">
      <c r="A69" s="1" t="s">
        <v>80</v>
      </c>
      <c r="B69" s="2" t="s">
        <v>363</v>
      </c>
      <c r="C69" s="2" t="s">
        <v>335</v>
      </c>
      <c r="D69" s="2" t="s">
        <v>150</v>
      </c>
      <c r="E69" s="2" t="s">
        <v>305</v>
      </c>
      <c r="F69" s="2" t="s">
        <v>71</v>
      </c>
      <c r="G69" s="13" t="s">
        <v>93</v>
      </c>
      <c r="H69" s="17" t="e">
        <f>#REF!</f>
        <v>#REF!</v>
      </c>
    </row>
    <row r="70" spans="1:8" s="10" customFormat="1">
      <c r="A70" s="1" t="s">
        <v>441</v>
      </c>
      <c r="B70" s="2" t="s">
        <v>363</v>
      </c>
      <c r="C70" s="2" t="s">
        <v>335</v>
      </c>
      <c r="D70" s="2" t="s">
        <v>150</v>
      </c>
      <c r="E70" s="2" t="s">
        <v>305</v>
      </c>
      <c r="F70" s="2" t="s">
        <v>91</v>
      </c>
      <c r="G70" s="13"/>
      <c r="H70" s="17" t="e">
        <f>H71</f>
        <v>#REF!</v>
      </c>
    </row>
    <row r="71" spans="1:8" s="10" customFormat="1">
      <c r="A71" s="1" t="s">
        <v>145</v>
      </c>
      <c r="B71" s="2" t="s">
        <v>363</v>
      </c>
      <c r="C71" s="2" t="s">
        <v>335</v>
      </c>
      <c r="D71" s="2" t="s">
        <v>150</v>
      </c>
      <c r="E71" s="2" t="s">
        <v>305</v>
      </c>
      <c r="F71" s="2" t="s">
        <v>91</v>
      </c>
      <c r="G71" s="13" t="s">
        <v>132</v>
      </c>
      <c r="H71" s="17" t="e">
        <f>H72</f>
        <v>#REF!</v>
      </c>
    </row>
    <row r="72" spans="1:8" s="10" customFormat="1" ht="25.5">
      <c r="A72" s="1" t="s">
        <v>77</v>
      </c>
      <c r="B72" s="2" t="s">
        <v>363</v>
      </c>
      <c r="C72" s="2" t="s">
        <v>335</v>
      </c>
      <c r="D72" s="2" t="s">
        <v>150</v>
      </c>
      <c r="E72" s="2" t="s">
        <v>305</v>
      </c>
      <c r="F72" s="2" t="s">
        <v>91</v>
      </c>
      <c r="G72" s="13" t="s">
        <v>73</v>
      </c>
      <c r="H72" s="17" t="e">
        <f>#REF!</f>
        <v>#REF!</v>
      </c>
    </row>
    <row r="73" spans="1:8" s="10" customFormat="1" ht="25.5">
      <c r="A73" s="1" t="s">
        <v>653</v>
      </c>
      <c r="B73" s="2" t="s">
        <v>363</v>
      </c>
      <c r="C73" s="2" t="s">
        <v>335</v>
      </c>
      <c r="D73" s="2" t="s">
        <v>743</v>
      </c>
      <c r="E73" s="2" t="s">
        <v>81</v>
      </c>
      <c r="F73" s="2" t="s">
        <v>66</v>
      </c>
      <c r="G73" s="13"/>
      <c r="H73" s="17" t="e">
        <f>H74</f>
        <v>#REF!</v>
      </c>
    </row>
    <row r="74" spans="1:8" s="10" customFormat="1">
      <c r="A74" s="1" t="s">
        <v>745</v>
      </c>
      <c r="B74" s="2" t="s">
        <v>363</v>
      </c>
      <c r="C74" s="2" t="s">
        <v>335</v>
      </c>
      <c r="D74" s="2" t="s">
        <v>743</v>
      </c>
      <c r="E74" s="2" t="s">
        <v>83</v>
      </c>
      <c r="F74" s="2" t="s">
        <v>66</v>
      </c>
      <c r="G74" s="13"/>
      <c r="H74" s="17" t="e">
        <f>H75</f>
        <v>#REF!</v>
      </c>
    </row>
    <row r="75" spans="1:8" s="10" customFormat="1" ht="25.5">
      <c r="A75" s="1" t="s">
        <v>755</v>
      </c>
      <c r="B75" s="2" t="s">
        <v>363</v>
      </c>
      <c r="C75" s="2" t="s">
        <v>335</v>
      </c>
      <c r="D75" s="2" t="s">
        <v>743</v>
      </c>
      <c r="E75" s="2" t="s">
        <v>83</v>
      </c>
      <c r="F75" s="2" t="s">
        <v>71</v>
      </c>
      <c r="G75" s="13"/>
      <c r="H75" s="17" t="e">
        <f>H76</f>
        <v>#REF!</v>
      </c>
    </row>
    <row r="76" spans="1:8" s="10" customFormat="1" ht="38.25">
      <c r="A76" s="1" t="s">
        <v>151</v>
      </c>
      <c r="B76" s="2" t="s">
        <v>363</v>
      </c>
      <c r="C76" s="2" t="s">
        <v>335</v>
      </c>
      <c r="D76" s="2" t="s">
        <v>743</v>
      </c>
      <c r="E76" s="2" t="s">
        <v>83</v>
      </c>
      <c r="F76" s="2" t="s">
        <v>71</v>
      </c>
      <c r="G76" s="13" t="s">
        <v>130</v>
      </c>
      <c r="H76" s="17" t="e">
        <f>H77</f>
        <v>#REF!</v>
      </c>
    </row>
    <row r="77" spans="1:8" s="10" customFormat="1" ht="25.5">
      <c r="A77" s="1" t="s">
        <v>76</v>
      </c>
      <c r="B77" s="2" t="s">
        <v>363</v>
      </c>
      <c r="C77" s="2" t="s">
        <v>335</v>
      </c>
      <c r="D77" s="2" t="s">
        <v>743</v>
      </c>
      <c r="E77" s="2" t="s">
        <v>83</v>
      </c>
      <c r="F77" s="2" t="s">
        <v>71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341</v>
      </c>
      <c r="B79" s="2" t="s">
        <v>363</v>
      </c>
      <c r="C79" s="2" t="s">
        <v>337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638</v>
      </c>
      <c r="B80" s="2" t="s">
        <v>363</v>
      </c>
      <c r="C80" s="2" t="s">
        <v>337</v>
      </c>
      <c r="D80" s="2">
        <v>23</v>
      </c>
      <c r="E80" s="2" t="s">
        <v>81</v>
      </c>
      <c r="F80" s="2" t="s">
        <v>66</v>
      </c>
      <c r="G80" s="13"/>
      <c r="H80" s="17" t="e">
        <f>H81</f>
        <v>#REF!</v>
      </c>
    </row>
    <row r="81" spans="1:8" s="10" customFormat="1" ht="25.5">
      <c r="A81" s="1" t="s">
        <v>622</v>
      </c>
      <c r="B81" s="2" t="s">
        <v>363</v>
      </c>
      <c r="C81" s="2" t="s">
        <v>337</v>
      </c>
      <c r="D81" s="2">
        <v>23</v>
      </c>
      <c r="E81" s="2" t="s">
        <v>305</v>
      </c>
      <c r="F81" s="2" t="s">
        <v>66</v>
      </c>
      <c r="G81" s="13"/>
      <c r="H81" s="17" t="e">
        <f>H82+H89</f>
        <v>#REF!</v>
      </c>
    </row>
    <row r="82" spans="1:8" s="10" customFormat="1" ht="25.5">
      <c r="A82" s="1" t="s">
        <v>755</v>
      </c>
      <c r="B82" s="2" t="s">
        <v>363</v>
      </c>
      <c r="C82" s="2" t="s">
        <v>337</v>
      </c>
      <c r="D82" s="2">
        <v>23</v>
      </c>
      <c r="E82" s="2">
        <v>5</v>
      </c>
      <c r="F82" s="2" t="s">
        <v>71</v>
      </c>
      <c r="G82" s="13"/>
      <c r="H82" s="17" t="e">
        <f>H83+H85+H87</f>
        <v>#REF!</v>
      </c>
    </row>
    <row r="83" spans="1:8" s="10" customFormat="1" ht="51">
      <c r="A83" s="1" t="s">
        <v>270</v>
      </c>
      <c r="B83" s="2" t="s">
        <v>363</v>
      </c>
      <c r="C83" s="2" t="s">
        <v>337</v>
      </c>
      <c r="D83" s="2">
        <v>23</v>
      </c>
      <c r="E83" s="2">
        <v>5</v>
      </c>
      <c r="F83" s="2" t="s">
        <v>71</v>
      </c>
      <c r="G83" s="13" t="s">
        <v>130</v>
      </c>
      <c r="H83" s="17" t="e">
        <f>H84</f>
        <v>#REF!</v>
      </c>
    </row>
    <row r="84" spans="1:8" s="10" customFormat="1" ht="25.5">
      <c r="A84" s="1" t="s">
        <v>76</v>
      </c>
      <c r="B84" s="2" t="s">
        <v>363</v>
      </c>
      <c r="C84" s="2" t="s">
        <v>337</v>
      </c>
      <c r="D84" s="2">
        <v>23</v>
      </c>
      <c r="E84" s="2">
        <v>5</v>
      </c>
      <c r="F84" s="2" t="s">
        <v>71</v>
      </c>
      <c r="G84" s="13">
        <v>120</v>
      </c>
      <c r="H84" s="17" t="e">
        <f>#REF!</f>
        <v>#REF!</v>
      </c>
    </row>
    <row r="85" spans="1:8" s="10" customFormat="1" ht="25.5">
      <c r="A85" s="1" t="s">
        <v>131</v>
      </c>
      <c r="B85" s="2" t="s">
        <v>363</v>
      </c>
      <c r="C85" s="2" t="s">
        <v>337</v>
      </c>
      <c r="D85" s="2">
        <v>23</v>
      </c>
      <c r="E85" s="2">
        <v>5</v>
      </c>
      <c r="F85" s="2" t="s">
        <v>71</v>
      </c>
      <c r="G85" s="13" t="s">
        <v>132</v>
      </c>
      <c r="H85" s="17" t="e">
        <f>H86</f>
        <v>#REF!</v>
      </c>
    </row>
    <row r="86" spans="1:8" s="10" customFormat="1" ht="25.5">
      <c r="A86" s="1" t="s">
        <v>77</v>
      </c>
      <c r="B86" s="2" t="s">
        <v>363</v>
      </c>
      <c r="C86" s="2" t="s">
        <v>337</v>
      </c>
      <c r="D86" s="2">
        <v>23</v>
      </c>
      <c r="E86" s="2">
        <v>5</v>
      </c>
      <c r="F86" s="2" t="s">
        <v>71</v>
      </c>
      <c r="G86" s="13">
        <v>240</v>
      </c>
      <c r="H86" s="17" t="e">
        <f>#REF!</f>
        <v>#REF!</v>
      </c>
    </row>
    <row r="87" spans="1:8" s="10" customFormat="1">
      <c r="A87" s="1" t="s">
        <v>92</v>
      </c>
      <c r="B87" s="2" t="s">
        <v>363</v>
      </c>
      <c r="C87" s="2" t="s">
        <v>337</v>
      </c>
      <c r="D87" s="2">
        <v>23</v>
      </c>
      <c r="E87" s="2">
        <v>5</v>
      </c>
      <c r="F87" s="2" t="s">
        <v>71</v>
      </c>
      <c r="G87" s="13" t="s">
        <v>380</v>
      </c>
      <c r="H87" s="17" t="e">
        <f>H88</f>
        <v>#REF!</v>
      </c>
    </row>
    <row r="88" spans="1:8" s="10" customFormat="1">
      <c r="A88" s="1" t="s">
        <v>80</v>
      </c>
      <c r="B88" s="2" t="s">
        <v>363</v>
      </c>
      <c r="C88" s="2" t="s">
        <v>337</v>
      </c>
      <c r="D88" s="2">
        <v>23</v>
      </c>
      <c r="E88" s="2">
        <v>5</v>
      </c>
      <c r="F88" s="2" t="s">
        <v>71</v>
      </c>
      <c r="G88" s="13" t="s">
        <v>93</v>
      </c>
      <c r="H88" s="17" t="e">
        <f>#REF!</f>
        <v>#REF!</v>
      </c>
    </row>
    <row r="89" spans="1:8" s="10" customFormat="1">
      <c r="A89" s="1" t="s">
        <v>280</v>
      </c>
      <c r="B89" s="2" t="s">
        <v>363</v>
      </c>
      <c r="C89" s="2" t="s">
        <v>337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131</v>
      </c>
      <c r="B90" s="2" t="s">
        <v>363</v>
      </c>
      <c r="C90" s="2" t="s">
        <v>337</v>
      </c>
      <c r="D90" s="2">
        <v>23</v>
      </c>
      <c r="E90" s="2">
        <v>5</v>
      </c>
      <c r="F90" s="2">
        <v>7118</v>
      </c>
      <c r="G90" s="13" t="s">
        <v>132</v>
      </c>
      <c r="H90" s="17" t="e">
        <f>H91</f>
        <v>#REF!</v>
      </c>
    </row>
    <row r="91" spans="1:8" s="10" customFormat="1" ht="25.5">
      <c r="A91" s="1" t="s">
        <v>77</v>
      </c>
      <c r="B91" s="2" t="s">
        <v>363</v>
      </c>
      <c r="C91" s="2" t="s">
        <v>337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401</v>
      </c>
      <c r="B93" s="2" t="s">
        <v>363</v>
      </c>
      <c r="C93" s="2" t="s">
        <v>375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621</v>
      </c>
      <c r="B94" s="2" t="s">
        <v>363</v>
      </c>
      <c r="C94" s="2" t="s">
        <v>375</v>
      </c>
      <c r="D94" s="2" t="s">
        <v>152</v>
      </c>
      <c r="E94" s="2" t="s">
        <v>81</v>
      </c>
      <c r="F94" s="2" t="s">
        <v>66</v>
      </c>
      <c r="G94" s="13"/>
      <c r="H94" s="17" t="e">
        <f>H95+H107</f>
        <v>#REF!</v>
      </c>
    </row>
    <row r="95" spans="1:8" s="10" customFormat="1" ht="38.25">
      <c r="A95" s="1" t="s">
        <v>754</v>
      </c>
      <c r="B95" s="2" t="s">
        <v>363</v>
      </c>
      <c r="C95" s="2" t="s">
        <v>375</v>
      </c>
      <c r="D95" s="2" t="s">
        <v>152</v>
      </c>
      <c r="E95" s="2">
        <v>1</v>
      </c>
      <c r="F95" s="2" t="s">
        <v>66</v>
      </c>
      <c r="G95" s="13"/>
      <c r="H95" s="17" t="e">
        <f>H96+H104</f>
        <v>#REF!</v>
      </c>
    </row>
    <row r="96" spans="1:8" s="10" customFormat="1" ht="25.5">
      <c r="A96" s="1" t="s">
        <v>755</v>
      </c>
      <c r="B96" s="2" t="s">
        <v>363</v>
      </c>
      <c r="C96" s="2" t="s">
        <v>375</v>
      </c>
      <c r="D96" s="2" t="s">
        <v>152</v>
      </c>
      <c r="E96" s="2">
        <v>1</v>
      </c>
      <c r="F96" s="2" t="s">
        <v>71</v>
      </c>
      <c r="G96" s="13"/>
      <c r="H96" s="17" t="e">
        <f>H97+H99+H101</f>
        <v>#REF!</v>
      </c>
    </row>
    <row r="97" spans="1:8" s="10" customFormat="1" ht="51">
      <c r="A97" s="1" t="s">
        <v>153</v>
      </c>
      <c r="B97" s="2" t="s">
        <v>363</v>
      </c>
      <c r="C97" s="2" t="s">
        <v>375</v>
      </c>
      <c r="D97" s="2" t="s">
        <v>152</v>
      </c>
      <c r="E97" s="2">
        <v>1</v>
      </c>
      <c r="F97" s="2" t="s">
        <v>71</v>
      </c>
      <c r="G97" s="13" t="s">
        <v>130</v>
      </c>
      <c r="H97" s="17" t="e">
        <f>H98</f>
        <v>#REF!</v>
      </c>
    </row>
    <row r="98" spans="1:8" s="10" customFormat="1" ht="25.5">
      <c r="A98" s="1" t="s">
        <v>76</v>
      </c>
      <c r="B98" s="2" t="s">
        <v>363</v>
      </c>
      <c r="C98" s="2" t="s">
        <v>375</v>
      </c>
      <c r="D98" s="2" t="s">
        <v>152</v>
      </c>
      <c r="E98" s="2">
        <v>1</v>
      </c>
      <c r="F98" s="2" t="s">
        <v>71</v>
      </c>
      <c r="G98" s="13">
        <v>120</v>
      </c>
      <c r="H98" s="17" t="e">
        <f>#REF!</f>
        <v>#REF!</v>
      </c>
    </row>
    <row r="99" spans="1:8" s="10" customFormat="1" ht="25.5">
      <c r="A99" s="1" t="s">
        <v>131</v>
      </c>
      <c r="B99" s="2" t="s">
        <v>363</v>
      </c>
      <c r="C99" s="2" t="s">
        <v>375</v>
      </c>
      <c r="D99" s="2" t="s">
        <v>152</v>
      </c>
      <c r="E99" s="2">
        <v>1</v>
      </c>
      <c r="F99" s="2" t="s">
        <v>71</v>
      </c>
      <c r="G99" s="13" t="s">
        <v>132</v>
      </c>
      <c r="H99" s="17" t="e">
        <f>H100</f>
        <v>#REF!</v>
      </c>
    </row>
    <row r="100" spans="1:8" s="10" customFormat="1" ht="25.5">
      <c r="A100" s="1" t="s">
        <v>77</v>
      </c>
      <c r="B100" s="2" t="s">
        <v>363</v>
      </c>
      <c r="C100" s="2" t="s">
        <v>375</v>
      </c>
      <c r="D100" s="2" t="s">
        <v>152</v>
      </c>
      <c r="E100" s="2">
        <v>1</v>
      </c>
      <c r="F100" s="2" t="s">
        <v>71</v>
      </c>
      <c r="G100" s="13">
        <v>240</v>
      </c>
      <c r="H100" s="17" t="e">
        <f>#REF!</f>
        <v>#REF!</v>
      </c>
    </row>
    <row r="101" spans="1:8" s="10" customFormat="1">
      <c r="A101" s="1" t="s">
        <v>92</v>
      </c>
      <c r="B101" s="2" t="s">
        <v>363</v>
      </c>
      <c r="C101" s="2" t="s">
        <v>375</v>
      </c>
      <c r="D101" s="2" t="s">
        <v>152</v>
      </c>
      <c r="E101" s="2">
        <v>1</v>
      </c>
      <c r="F101" s="2" t="s">
        <v>71</v>
      </c>
      <c r="G101" s="13" t="s">
        <v>380</v>
      </c>
      <c r="H101" s="17" t="e">
        <f>H102+H103</f>
        <v>#REF!</v>
      </c>
    </row>
    <row r="102" spans="1:8" s="10" customFormat="1">
      <c r="A102" s="1" t="s">
        <v>80</v>
      </c>
      <c r="B102" s="2" t="s">
        <v>363</v>
      </c>
      <c r="C102" s="2" t="s">
        <v>375</v>
      </c>
      <c r="D102" s="2" t="s">
        <v>152</v>
      </c>
      <c r="E102" s="2">
        <v>1</v>
      </c>
      <c r="F102" s="2" t="s">
        <v>71</v>
      </c>
      <c r="G102" s="13">
        <v>850</v>
      </c>
      <c r="H102" s="17" t="e">
        <f>#REF!</f>
        <v>#REF!</v>
      </c>
    </row>
    <row r="103" spans="1:8" s="10" customFormat="1">
      <c r="A103" s="1" t="s">
        <v>148</v>
      </c>
      <c r="B103" s="2" t="s">
        <v>363</v>
      </c>
      <c r="C103" s="2" t="s">
        <v>375</v>
      </c>
      <c r="D103" s="2" t="s">
        <v>152</v>
      </c>
      <c r="E103" s="2">
        <v>1</v>
      </c>
      <c r="F103" s="2" t="s">
        <v>71</v>
      </c>
      <c r="G103" s="13">
        <v>880</v>
      </c>
      <c r="H103" s="17" t="e">
        <f>#REF!</f>
        <v>#REF!</v>
      </c>
    </row>
    <row r="104" spans="1:8" s="10" customFormat="1">
      <c r="A104" s="1" t="s">
        <v>441</v>
      </c>
      <c r="B104" s="2" t="s">
        <v>363</v>
      </c>
      <c r="C104" s="2" t="s">
        <v>375</v>
      </c>
      <c r="D104" s="2" t="s">
        <v>152</v>
      </c>
      <c r="E104" s="2" t="s">
        <v>82</v>
      </c>
      <c r="F104" s="2" t="s">
        <v>91</v>
      </c>
      <c r="G104" s="13"/>
      <c r="H104" s="17" t="e">
        <f>H105</f>
        <v>#REF!</v>
      </c>
    </row>
    <row r="105" spans="1:8" s="10" customFormat="1" ht="25.5">
      <c r="A105" s="1" t="s">
        <v>131</v>
      </c>
      <c r="B105" s="2" t="s">
        <v>363</v>
      </c>
      <c r="C105" s="2" t="s">
        <v>375</v>
      </c>
      <c r="D105" s="2" t="s">
        <v>152</v>
      </c>
      <c r="E105" s="2" t="s">
        <v>82</v>
      </c>
      <c r="F105" s="2" t="s">
        <v>91</v>
      </c>
      <c r="G105" s="13" t="s">
        <v>132</v>
      </c>
      <c r="H105" s="17" t="e">
        <f>H106</f>
        <v>#REF!</v>
      </c>
    </row>
    <row r="106" spans="1:8" s="10" customFormat="1" ht="25.5">
      <c r="A106" s="1" t="s">
        <v>77</v>
      </c>
      <c r="B106" s="2" t="s">
        <v>363</v>
      </c>
      <c r="C106" s="2" t="s">
        <v>375</v>
      </c>
      <c r="D106" s="2" t="s">
        <v>152</v>
      </c>
      <c r="E106" s="2" t="s">
        <v>82</v>
      </c>
      <c r="F106" s="2" t="s">
        <v>91</v>
      </c>
      <c r="G106" s="13">
        <v>240</v>
      </c>
      <c r="H106" s="17" t="e">
        <f>#REF!</f>
        <v>#REF!</v>
      </c>
    </row>
    <row r="107" spans="1:8" s="10" customFormat="1" ht="25.5">
      <c r="A107" s="1" t="s">
        <v>632</v>
      </c>
      <c r="B107" s="2" t="s">
        <v>363</v>
      </c>
      <c r="C107" s="2" t="s">
        <v>375</v>
      </c>
      <c r="D107" s="2" t="s">
        <v>152</v>
      </c>
      <c r="E107" s="2" t="s">
        <v>356</v>
      </c>
      <c r="F107" s="2" t="s">
        <v>66</v>
      </c>
      <c r="G107" s="13"/>
      <c r="H107" s="39" t="e">
        <f>H108</f>
        <v>#REF!</v>
      </c>
    </row>
    <row r="108" spans="1:8" s="10" customFormat="1" ht="25.5">
      <c r="A108" s="1" t="s">
        <v>755</v>
      </c>
      <c r="B108" s="2" t="s">
        <v>363</v>
      </c>
      <c r="C108" s="2" t="s">
        <v>375</v>
      </c>
      <c r="D108" s="2" t="s">
        <v>152</v>
      </c>
      <c r="E108" s="2" t="s">
        <v>356</v>
      </c>
      <c r="F108" s="2" t="s">
        <v>71</v>
      </c>
      <c r="G108" s="13"/>
      <c r="H108" s="17" t="e">
        <f>H109+H111+H113</f>
        <v>#REF!</v>
      </c>
    </row>
    <row r="109" spans="1:8" s="10" customFormat="1" ht="51">
      <c r="A109" s="1" t="s">
        <v>270</v>
      </c>
      <c r="B109" s="2" t="s">
        <v>363</v>
      </c>
      <c r="C109" s="2" t="s">
        <v>375</v>
      </c>
      <c r="D109" s="2" t="s">
        <v>152</v>
      </c>
      <c r="E109" s="2" t="s">
        <v>356</v>
      </c>
      <c r="F109" s="2" t="s">
        <v>71</v>
      </c>
      <c r="G109" s="13" t="s">
        <v>130</v>
      </c>
      <c r="H109" s="17" t="e">
        <f>H110</f>
        <v>#REF!</v>
      </c>
    </row>
    <row r="110" spans="1:8" s="10" customFormat="1" ht="25.5">
      <c r="A110" s="1" t="s">
        <v>76</v>
      </c>
      <c r="B110" s="2" t="s">
        <v>363</v>
      </c>
      <c r="C110" s="2" t="s">
        <v>375</v>
      </c>
      <c r="D110" s="2" t="s">
        <v>152</v>
      </c>
      <c r="E110" s="2" t="s">
        <v>356</v>
      </c>
      <c r="F110" s="2" t="s">
        <v>71</v>
      </c>
      <c r="G110" s="13">
        <v>120</v>
      </c>
      <c r="H110" s="17" t="e">
        <f>#REF!</f>
        <v>#REF!</v>
      </c>
    </row>
    <row r="111" spans="1:8" s="10" customFormat="1" ht="25.5">
      <c r="A111" s="1" t="s">
        <v>131</v>
      </c>
      <c r="B111" s="2" t="s">
        <v>363</v>
      </c>
      <c r="C111" s="2" t="s">
        <v>375</v>
      </c>
      <c r="D111" s="2" t="s">
        <v>152</v>
      </c>
      <c r="E111" s="2" t="s">
        <v>356</v>
      </c>
      <c r="F111" s="2" t="s">
        <v>71</v>
      </c>
      <c r="G111" s="13">
        <v>200</v>
      </c>
      <c r="H111" s="17" t="e">
        <f>H112</f>
        <v>#REF!</v>
      </c>
    </row>
    <row r="112" spans="1:8" s="10" customFormat="1" ht="25.5">
      <c r="A112" s="1" t="s">
        <v>77</v>
      </c>
      <c r="B112" s="2" t="s">
        <v>363</v>
      </c>
      <c r="C112" s="2" t="s">
        <v>375</v>
      </c>
      <c r="D112" s="2" t="s">
        <v>152</v>
      </c>
      <c r="E112" s="2" t="s">
        <v>356</v>
      </c>
      <c r="F112" s="2" t="s">
        <v>71</v>
      </c>
      <c r="G112" s="13">
        <v>240</v>
      </c>
      <c r="H112" s="17" t="e">
        <f>#REF!</f>
        <v>#REF!</v>
      </c>
    </row>
    <row r="113" spans="1:8" s="10" customFormat="1">
      <c r="A113" s="1" t="s">
        <v>271</v>
      </c>
      <c r="B113" s="2" t="s">
        <v>363</v>
      </c>
      <c r="C113" s="2" t="s">
        <v>375</v>
      </c>
      <c r="D113" s="2" t="s">
        <v>152</v>
      </c>
      <c r="E113" s="2" t="s">
        <v>356</v>
      </c>
      <c r="F113" s="2" t="s">
        <v>71</v>
      </c>
      <c r="G113" s="13">
        <v>800</v>
      </c>
      <c r="H113" s="17" t="e">
        <f>H114</f>
        <v>#REF!</v>
      </c>
    </row>
    <row r="114" spans="1:8" s="10" customFormat="1">
      <c r="A114" s="1" t="s">
        <v>80</v>
      </c>
      <c r="B114" s="2" t="s">
        <v>363</v>
      </c>
      <c r="C114" s="2" t="s">
        <v>375</v>
      </c>
      <c r="D114" s="2" t="s">
        <v>152</v>
      </c>
      <c r="E114" s="2" t="s">
        <v>356</v>
      </c>
      <c r="F114" s="2" t="s">
        <v>71</v>
      </c>
      <c r="G114" s="13">
        <v>850</v>
      </c>
      <c r="H114" s="17" t="e">
        <f>#REF!</f>
        <v>#REF!</v>
      </c>
    </row>
    <row r="115" spans="1:8" s="10" customFormat="1" ht="25.5">
      <c r="A115" s="1" t="s">
        <v>263</v>
      </c>
      <c r="B115" s="2" t="s">
        <v>363</v>
      </c>
      <c r="C115" s="2" t="s">
        <v>375</v>
      </c>
      <c r="D115" s="2" t="s">
        <v>264</v>
      </c>
      <c r="E115" s="2" t="s">
        <v>81</v>
      </c>
      <c r="F115" s="2" t="s">
        <v>66</v>
      </c>
      <c r="G115" s="13"/>
      <c r="H115" s="17" t="e">
        <f>H116+H120+H124</f>
        <v>#REF!</v>
      </c>
    </row>
    <row r="116" spans="1:8" s="10" customFormat="1" ht="25.5" hidden="1">
      <c r="A116" s="1" t="s">
        <v>265</v>
      </c>
      <c r="B116" s="2" t="s">
        <v>363</v>
      </c>
      <c r="C116" s="2" t="s">
        <v>375</v>
      </c>
      <c r="D116" s="2" t="s">
        <v>264</v>
      </c>
      <c r="E116" s="2">
        <v>1</v>
      </c>
      <c r="F116" s="2" t="s">
        <v>66</v>
      </c>
      <c r="G116" s="13"/>
      <c r="H116" s="17" t="e">
        <f>H117</f>
        <v>#REF!</v>
      </c>
    </row>
    <row r="117" spans="1:8" s="10" customFormat="1" ht="25.5" hidden="1">
      <c r="A117" s="1" t="s">
        <v>755</v>
      </c>
      <c r="B117" s="2" t="s">
        <v>363</v>
      </c>
      <c r="C117" s="2" t="s">
        <v>375</v>
      </c>
      <c r="D117" s="2" t="s">
        <v>264</v>
      </c>
      <c r="E117" s="2">
        <v>1</v>
      </c>
      <c r="F117" s="2" t="s">
        <v>71</v>
      </c>
      <c r="G117" s="13"/>
      <c r="H117" s="17" t="e">
        <f>H118</f>
        <v>#REF!</v>
      </c>
    </row>
    <row r="118" spans="1:8" s="10" customFormat="1" ht="51" hidden="1">
      <c r="A118" s="1" t="s">
        <v>153</v>
      </c>
      <c r="B118" s="2" t="s">
        <v>363</v>
      </c>
      <c r="C118" s="2" t="s">
        <v>375</v>
      </c>
      <c r="D118" s="2" t="s">
        <v>264</v>
      </c>
      <c r="E118" s="2">
        <v>1</v>
      </c>
      <c r="F118" s="2" t="s">
        <v>71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76</v>
      </c>
      <c r="B119" s="2" t="s">
        <v>363</v>
      </c>
      <c r="C119" s="2" t="s">
        <v>375</v>
      </c>
      <c r="D119" s="2" t="s">
        <v>264</v>
      </c>
      <c r="E119" s="2">
        <v>1</v>
      </c>
      <c r="F119" s="2" t="s">
        <v>71</v>
      </c>
      <c r="G119" s="13">
        <v>120</v>
      </c>
      <c r="H119" s="17" t="e">
        <f>#REF!</f>
        <v>#REF!</v>
      </c>
    </row>
    <row r="120" spans="1:8" s="10" customFormat="1" hidden="1">
      <c r="A120" s="1" t="s">
        <v>266</v>
      </c>
      <c r="B120" s="2" t="s">
        <v>363</v>
      </c>
      <c r="C120" s="2" t="s">
        <v>375</v>
      </c>
      <c r="D120" s="2" t="s">
        <v>264</v>
      </c>
      <c r="E120" s="2">
        <v>2</v>
      </c>
      <c r="F120" s="2" t="s">
        <v>66</v>
      </c>
      <c r="G120" s="13"/>
      <c r="H120" s="17" t="e">
        <f>H121</f>
        <v>#REF!</v>
      </c>
    </row>
    <row r="121" spans="1:8" s="10" customFormat="1" ht="25.5" hidden="1">
      <c r="A121" s="1" t="s">
        <v>755</v>
      </c>
      <c r="B121" s="2" t="s">
        <v>363</v>
      </c>
      <c r="C121" s="2" t="s">
        <v>375</v>
      </c>
      <c r="D121" s="2" t="s">
        <v>264</v>
      </c>
      <c r="E121" s="2">
        <v>2</v>
      </c>
      <c r="F121" s="2" t="s">
        <v>71</v>
      </c>
      <c r="G121" s="13"/>
      <c r="H121" s="17" t="e">
        <f>H122</f>
        <v>#REF!</v>
      </c>
    </row>
    <row r="122" spans="1:8" s="10" customFormat="1" ht="51" hidden="1">
      <c r="A122" s="1" t="s">
        <v>153</v>
      </c>
      <c r="B122" s="2" t="s">
        <v>363</v>
      </c>
      <c r="C122" s="2" t="s">
        <v>375</v>
      </c>
      <c r="D122" s="2" t="s">
        <v>264</v>
      </c>
      <c r="E122" s="2">
        <v>2</v>
      </c>
      <c r="F122" s="2" t="s">
        <v>71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76</v>
      </c>
      <c r="B123" s="2" t="s">
        <v>363</v>
      </c>
      <c r="C123" s="2" t="s">
        <v>375</v>
      </c>
      <c r="D123" s="2" t="s">
        <v>264</v>
      </c>
      <c r="E123" s="2">
        <v>2</v>
      </c>
      <c r="F123" s="2" t="s">
        <v>71</v>
      </c>
      <c r="G123" s="13">
        <v>120</v>
      </c>
      <c r="H123" s="17" t="e">
        <f>#REF!</f>
        <v>#REF!</v>
      </c>
    </row>
    <row r="124" spans="1:8" s="10" customFormat="1" hidden="1">
      <c r="A124" s="1" t="s">
        <v>267</v>
      </c>
      <c r="B124" s="2" t="s">
        <v>363</v>
      </c>
      <c r="C124" s="2" t="s">
        <v>375</v>
      </c>
      <c r="D124" s="2" t="s">
        <v>264</v>
      </c>
      <c r="E124" s="2">
        <v>3</v>
      </c>
      <c r="F124" s="2" t="s">
        <v>66</v>
      </c>
      <c r="G124" s="13"/>
      <c r="H124" s="17" t="e">
        <f>H125</f>
        <v>#REF!</v>
      </c>
    </row>
    <row r="125" spans="1:8" s="10" customFormat="1" ht="25.5">
      <c r="A125" s="1" t="s">
        <v>755</v>
      </c>
      <c r="B125" s="2" t="s">
        <v>363</v>
      </c>
      <c r="C125" s="2" t="s">
        <v>375</v>
      </c>
      <c r="D125" s="2" t="s">
        <v>264</v>
      </c>
      <c r="E125" s="2" t="s">
        <v>81</v>
      </c>
      <c r="F125" s="2" t="s">
        <v>71</v>
      </c>
      <c r="G125" s="13"/>
      <c r="H125" s="17" t="e">
        <f>H126+H128+H130</f>
        <v>#REF!</v>
      </c>
    </row>
    <row r="126" spans="1:8" s="10" customFormat="1" ht="51">
      <c r="A126" s="1" t="s">
        <v>153</v>
      </c>
      <c r="B126" s="2" t="s">
        <v>363</v>
      </c>
      <c r="C126" s="2" t="s">
        <v>375</v>
      </c>
      <c r="D126" s="2" t="s">
        <v>264</v>
      </c>
      <c r="E126" s="2" t="s">
        <v>81</v>
      </c>
      <c r="F126" s="2" t="s">
        <v>71</v>
      </c>
      <c r="G126" s="13">
        <v>100</v>
      </c>
      <c r="H126" s="17" t="e">
        <f>H127</f>
        <v>#REF!</v>
      </c>
    </row>
    <row r="127" spans="1:8" s="10" customFormat="1" ht="25.5">
      <c r="A127" s="1" t="s">
        <v>76</v>
      </c>
      <c r="B127" s="2" t="s">
        <v>363</v>
      </c>
      <c r="C127" s="2" t="s">
        <v>375</v>
      </c>
      <c r="D127" s="2" t="s">
        <v>264</v>
      </c>
      <c r="E127" s="2" t="s">
        <v>81</v>
      </c>
      <c r="F127" s="2" t="s">
        <v>71</v>
      </c>
      <c r="G127" s="13">
        <v>120</v>
      </c>
      <c r="H127" s="17" t="e">
        <f>#REF!</f>
        <v>#REF!</v>
      </c>
    </row>
    <row r="128" spans="1:8" s="10" customFormat="1" ht="25.5">
      <c r="A128" s="1" t="s">
        <v>131</v>
      </c>
      <c r="B128" s="2" t="s">
        <v>363</v>
      </c>
      <c r="C128" s="2" t="s">
        <v>375</v>
      </c>
      <c r="D128" s="2" t="s">
        <v>264</v>
      </c>
      <c r="E128" s="2" t="s">
        <v>81</v>
      </c>
      <c r="F128" s="2" t="s">
        <v>71</v>
      </c>
      <c r="G128" s="13">
        <v>200</v>
      </c>
      <c r="H128" s="17" t="e">
        <f>H129</f>
        <v>#REF!</v>
      </c>
    </row>
    <row r="129" spans="1:8" s="10" customFormat="1" ht="25.5">
      <c r="A129" s="1" t="s">
        <v>77</v>
      </c>
      <c r="B129" s="2" t="s">
        <v>363</v>
      </c>
      <c r="C129" s="2" t="s">
        <v>375</v>
      </c>
      <c r="D129" s="2" t="s">
        <v>264</v>
      </c>
      <c r="E129" s="2" t="s">
        <v>81</v>
      </c>
      <c r="F129" s="2" t="s">
        <v>71</v>
      </c>
      <c r="G129" s="13">
        <v>240</v>
      </c>
      <c r="H129" s="17" t="e">
        <f>#REF!</f>
        <v>#REF!</v>
      </c>
    </row>
    <row r="130" spans="1:8" s="10" customFormat="1">
      <c r="A130" s="1" t="s">
        <v>92</v>
      </c>
      <c r="B130" s="2" t="s">
        <v>363</v>
      </c>
      <c r="C130" s="2" t="s">
        <v>375</v>
      </c>
      <c r="D130" s="2" t="s">
        <v>264</v>
      </c>
      <c r="E130" s="2" t="s">
        <v>81</v>
      </c>
      <c r="F130" s="2" t="s">
        <v>71</v>
      </c>
      <c r="G130" s="13">
        <v>800</v>
      </c>
      <c r="H130" s="17" t="e">
        <f>H131+H132</f>
        <v>#REF!</v>
      </c>
    </row>
    <row r="131" spans="1:8" s="10" customFormat="1">
      <c r="A131" s="1" t="s">
        <v>157</v>
      </c>
      <c r="B131" s="2" t="s">
        <v>363</v>
      </c>
      <c r="C131" s="2" t="s">
        <v>375</v>
      </c>
      <c r="D131" s="2" t="s">
        <v>264</v>
      </c>
      <c r="E131" s="2" t="s">
        <v>81</v>
      </c>
      <c r="F131" s="2" t="s">
        <v>71</v>
      </c>
      <c r="G131" s="13">
        <v>830</v>
      </c>
      <c r="H131" s="17" t="e">
        <f>#REF!</f>
        <v>#REF!</v>
      </c>
    </row>
    <row r="132" spans="1:8" s="10" customFormat="1">
      <c r="A132" s="1" t="s">
        <v>80</v>
      </c>
      <c r="B132" s="2" t="s">
        <v>363</v>
      </c>
      <c r="C132" s="2" t="s">
        <v>375</v>
      </c>
      <c r="D132" s="2" t="s">
        <v>264</v>
      </c>
      <c r="E132" s="2" t="s">
        <v>81</v>
      </c>
      <c r="F132" s="2" t="s">
        <v>71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295</v>
      </c>
      <c r="B134" s="2" t="s">
        <v>363</v>
      </c>
      <c r="C134" s="2" t="s">
        <v>374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141</v>
      </c>
      <c r="B135" s="2" t="s">
        <v>363</v>
      </c>
      <c r="C135" s="2" t="s">
        <v>374</v>
      </c>
      <c r="D135" s="2" t="s">
        <v>142</v>
      </c>
      <c r="E135" s="2" t="s">
        <v>81</v>
      </c>
      <c r="F135" s="2" t="s">
        <v>66</v>
      </c>
      <c r="G135" s="13"/>
      <c r="H135" s="17" t="e">
        <f>H136+H140+H144+H148</f>
        <v>#REF!</v>
      </c>
    </row>
    <row r="136" spans="1:8" s="10" customFormat="1">
      <c r="A136" s="1" t="s">
        <v>146</v>
      </c>
      <c r="B136" s="2" t="s">
        <v>363</v>
      </c>
      <c r="C136" s="2" t="s">
        <v>374</v>
      </c>
      <c r="D136" s="2" t="s">
        <v>142</v>
      </c>
      <c r="E136" s="2" t="s">
        <v>82</v>
      </c>
      <c r="F136" s="2" t="s">
        <v>66</v>
      </c>
      <c r="G136" s="13"/>
      <c r="H136" s="17" t="e">
        <f>H137</f>
        <v>#REF!</v>
      </c>
    </row>
    <row r="137" spans="1:8" s="10" customFormat="1" ht="25.5">
      <c r="A137" s="1" t="s">
        <v>755</v>
      </c>
      <c r="B137" s="2" t="s">
        <v>363</v>
      </c>
      <c r="C137" s="2" t="s">
        <v>374</v>
      </c>
      <c r="D137" s="2" t="s">
        <v>142</v>
      </c>
      <c r="E137" s="2" t="s">
        <v>82</v>
      </c>
      <c r="F137" s="2" t="s">
        <v>71</v>
      </c>
      <c r="G137" s="13"/>
      <c r="H137" s="17" t="e">
        <f>H138</f>
        <v>#REF!</v>
      </c>
    </row>
    <row r="138" spans="1:8" s="10" customFormat="1" ht="38.25">
      <c r="A138" s="1" t="s">
        <v>144</v>
      </c>
      <c r="B138" s="2" t="s">
        <v>363</v>
      </c>
      <c r="C138" s="2" t="s">
        <v>374</v>
      </c>
      <c r="D138" s="2" t="s">
        <v>142</v>
      </c>
      <c r="E138" s="2" t="s">
        <v>82</v>
      </c>
      <c r="F138" s="2" t="s">
        <v>71</v>
      </c>
      <c r="G138" s="13" t="s">
        <v>130</v>
      </c>
      <c r="H138" s="17" t="e">
        <f>H139</f>
        <v>#REF!</v>
      </c>
    </row>
    <row r="139" spans="1:8" s="10" customFormat="1" ht="25.5">
      <c r="A139" s="1" t="s">
        <v>76</v>
      </c>
      <c r="B139" s="2" t="s">
        <v>363</v>
      </c>
      <c r="C139" s="2" t="s">
        <v>374</v>
      </c>
      <c r="D139" s="2" t="s">
        <v>142</v>
      </c>
      <c r="E139" s="2" t="s">
        <v>82</v>
      </c>
      <c r="F139" s="2" t="s">
        <v>71</v>
      </c>
      <c r="G139" s="13">
        <v>120</v>
      </c>
      <c r="H139" s="17" t="e">
        <f>#REF!</f>
        <v>#REF!</v>
      </c>
    </row>
    <row r="140" spans="1:8" s="10" customFormat="1" ht="38.25">
      <c r="A140" s="1" t="s">
        <v>312</v>
      </c>
      <c r="B140" s="2" t="s">
        <v>363</v>
      </c>
      <c r="C140" s="2" t="s">
        <v>374</v>
      </c>
      <c r="D140" s="2" t="s">
        <v>142</v>
      </c>
      <c r="E140" s="2" t="s">
        <v>83</v>
      </c>
      <c r="F140" s="2" t="s">
        <v>66</v>
      </c>
      <c r="G140" s="13"/>
      <c r="H140" s="17" t="e">
        <f>H141</f>
        <v>#REF!</v>
      </c>
    </row>
    <row r="141" spans="1:8" s="10" customFormat="1" ht="38.25">
      <c r="A141" s="1" t="s">
        <v>312</v>
      </c>
      <c r="B141" s="2" t="s">
        <v>363</v>
      </c>
      <c r="C141" s="2" t="s">
        <v>374</v>
      </c>
      <c r="D141" s="2" t="s">
        <v>142</v>
      </c>
      <c r="E141" s="2" t="s">
        <v>83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145</v>
      </c>
      <c r="B142" s="2" t="s">
        <v>363</v>
      </c>
      <c r="C142" s="2" t="s">
        <v>374</v>
      </c>
      <c r="D142" s="2" t="s">
        <v>142</v>
      </c>
      <c r="E142" s="2" t="s">
        <v>83</v>
      </c>
      <c r="F142" s="2">
        <v>7115</v>
      </c>
      <c r="G142" s="13" t="s">
        <v>132</v>
      </c>
      <c r="H142" s="17" t="e">
        <f>H143</f>
        <v>#REF!</v>
      </c>
    </row>
    <row r="143" spans="1:8" s="10" customFormat="1" ht="25.5">
      <c r="A143" s="1" t="s">
        <v>77</v>
      </c>
      <c r="B143" s="2" t="s">
        <v>363</v>
      </c>
      <c r="C143" s="2" t="s">
        <v>374</v>
      </c>
      <c r="D143" s="2" t="s">
        <v>142</v>
      </c>
      <c r="E143" s="2" t="s">
        <v>83</v>
      </c>
      <c r="F143" s="2">
        <v>7115</v>
      </c>
      <c r="G143" s="13" t="s">
        <v>73</v>
      </c>
      <c r="H143" s="17" t="e">
        <f>#REF!</f>
        <v>#REF!</v>
      </c>
    </row>
    <row r="144" spans="1:8" s="10" customFormat="1">
      <c r="A144" s="1" t="s">
        <v>147</v>
      </c>
      <c r="B144" s="2" t="s">
        <v>363</v>
      </c>
      <c r="C144" s="2" t="s">
        <v>374</v>
      </c>
      <c r="D144" s="2" t="s">
        <v>142</v>
      </c>
      <c r="E144" s="2" t="s">
        <v>103</v>
      </c>
      <c r="F144" s="2" t="s">
        <v>66</v>
      </c>
      <c r="G144" s="13"/>
      <c r="H144" s="17" t="e">
        <f>H145</f>
        <v>#REF!</v>
      </c>
    </row>
    <row r="145" spans="1:8" s="10" customFormat="1">
      <c r="A145" s="1" t="s">
        <v>147</v>
      </c>
      <c r="B145" s="2" t="s">
        <v>363</v>
      </c>
      <c r="C145" s="2" t="s">
        <v>374</v>
      </c>
      <c r="D145" s="2" t="s">
        <v>142</v>
      </c>
      <c r="E145" s="2" t="s">
        <v>103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92</v>
      </c>
      <c r="B146" s="2" t="s">
        <v>363</v>
      </c>
      <c r="C146" s="2" t="s">
        <v>374</v>
      </c>
      <c r="D146" s="2" t="s">
        <v>142</v>
      </c>
      <c r="E146" s="2" t="s">
        <v>103</v>
      </c>
      <c r="F146" s="2">
        <v>7116</v>
      </c>
      <c r="G146" s="13" t="s">
        <v>380</v>
      </c>
      <c r="H146" s="17" t="e">
        <f>H147</f>
        <v>#REF!</v>
      </c>
    </row>
    <row r="147" spans="1:8" s="10" customFormat="1">
      <c r="A147" s="1" t="s">
        <v>148</v>
      </c>
      <c r="B147" s="2" t="s">
        <v>363</v>
      </c>
      <c r="C147" s="2" t="s">
        <v>374</v>
      </c>
      <c r="D147" s="2" t="s">
        <v>142</v>
      </c>
      <c r="E147" s="2" t="s">
        <v>103</v>
      </c>
      <c r="F147" s="2">
        <v>7116</v>
      </c>
      <c r="G147" s="13" t="s">
        <v>149</v>
      </c>
      <c r="H147" s="17" t="e">
        <f>#REF!</f>
        <v>#REF!</v>
      </c>
    </row>
    <row r="148" spans="1:8" s="10" customFormat="1">
      <c r="A148" s="1" t="s">
        <v>143</v>
      </c>
      <c r="B148" s="2" t="s">
        <v>363</v>
      </c>
      <c r="C148" s="2" t="s">
        <v>374</v>
      </c>
      <c r="D148" s="2" t="s">
        <v>142</v>
      </c>
      <c r="E148" s="2" t="s">
        <v>356</v>
      </c>
      <c r="F148" s="2" t="s">
        <v>66</v>
      </c>
      <c r="G148" s="13"/>
      <c r="H148" s="17" t="e">
        <f>H149</f>
        <v>#REF!</v>
      </c>
    </row>
    <row r="149" spans="1:8" s="10" customFormat="1" ht="25.5">
      <c r="A149" s="1" t="s">
        <v>755</v>
      </c>
      <c r="B149" s="2" t="s">
        <v>363</v>
      </c>
      <c r="C149" s="2" t="s">
        <v>374</v>
      </c>
      <c r="D149" s="2" t="s">
        <v>142</v>
      </c>
      <c r="E149" s="2" t="s">
        <v>356</v>
      </c>
      <c r="F149" s="2" t="s">
        <v>71</v>
      </c>
      <c r="G149" s="13"/>
      <c r="H149" s="17" t="e">
        <f>H150+H152+H154</f>
        <v>#REF!</v>
      </c>
    </row>
    <row r="150" spans="1:8" s="10" customFormat="1" ht="38.25">
      <c r="A150" s="1" t="s">
        <v>144</v>
      </c>
      <c r="B150" s="2" t="s">
        <v>363</v>
      </c>
      <c r="C150" s="2" t="s">
        <v>374</v>
      </c>
      <c r="D150" s="2" t="s">
        <v>142</v>
      </c>
      <c r="E150" s="2" t="s">
        <v>356</v>
      </c>
      <c r="F150" s="2" t="s">
        <v>71</v>
      </c>
      <c r="G150" s="13" t="s">
        <v>130</v>
      </c>
      <c r="H150" s="17" t="e">
        <f>H151</f>
        <v>#REF!</v>
      </c>
    </row>
    <row r="151" spans="1:8" s="10" customFormat="1" ht="25.5">
      <c r="A151" s="1" t="s">
        <v>76</v>
      </c>
      <c r="B151" s="2" t="s">
        <v>363</v>
      </c>
      <c r="C151" s="2" t="s">
        <v>374</v>
      </c>
      <c r="D151" s="2" t="s">
        <v>142</v>
      </c>
      <c r="E151" s="2" t="s">
        <v>356</v>
      </c>
      <c r="F151" s="2" t="s">
        <v>71</v>
      </c>
      <c r="G151" s="13">
        <v>120</v>
      </c>
      <c r="H151" s="17" t="e">
        <f>#REF!</f>
        <v>#REF!</v>
      </c>
    </row>
    <row r="152" spans="1:8" s="10" customFormat="1">
      <c r="A152" s="1" t="s">
        <v>145</v>
      </c>
      <c r="B152" s="2" t="s">
        <v>363</v>
      </c>
      <c r="C152" s="2" t="s">
        <v>374</v>
      </c>
      <c r="D152" s="2" t="s">
        <v>142</v>
      </c>
      <c r="E152" s="2" t="s">
        <v>356</v>
      </c>
      <c r="F152" s="2" t="s">
        <v>71</v>
      </c>
      <c r="G152" s="13" t="s">
        <v>132</v>
      </c>
      <c r="H152" s="17" t="e">
        <f>H153</f>
        <v>#REF!</v>
      </c>
    </row>
    <row r="153" spans="1:8" s="10" customFormat="1" ht="25.5">
      <c r="A153" s="1" t="s">
        <v>77</v>
      </c>
      <c r="B153" s="2" t="s">
        <v>363</v>
      </c>
      <c r="C153" s="2" t="s">
        <v>374</v>
      </c>
      <c r="D153" s="2" t="s">
        <v>142</v>
      </c>
      <c r="E153" s="2" t="s">
        <v>356</v>
      </c>
      <c r="F153" s="2" t="s">
        <v>71</v>
      </c>
      <c r="G153" s="13" t="s">
        <v>73</v>
      </c>
      <c r="H153" s="17" t="e">
        <f>#REF!</f>
        <v>#REF!</v>
      </c>
    </row>
    <row r="154" spans="1:8" s="10" customFormat="1">
      <c r="A154" s="1" t="s">
        <v>92</v>
      </c>
      <c r="B154" s="2" t="s">
        <v>363</v>
      </c>
      <c r="C154" s="2" t="s">
        <v>374</v>
      </c>
      <c r="D154" s="2" t="s">
        <v>142</v>
      </c>
      <c r="E154" s="2" t="s">
        <v>356</v>
      </c>
      <c r="F154" s="2" t="s">
        <v>71</v>
      </c>
      <c r="G154" s="13" t="s">
        <v>380</v>
      </c>
      <c r="H154" s="17" t="e">
        <f>H155</f>
        <v>#REF!</v>
      </c>
    </row>
    <row r="155" spans="1:8" s="10" customFormat="1">
      <c r="A155" s="1" t="s">
        <v>80</v>
      </c>
      <c r="B155" s="2" t="s">
        <v>363</v>
      </c>
      <c r="C155" s="2" t="s">
        <v>374</v>
      </c>
      <c r="D155" s="2" t="s">
        <v>142</v>
      </c>
      <c r="E155" s="2" t="s">
        <v>356</v>
      </c>
      <c r="F155" s="2" t="s">
        <v>71</v>
      </c>
      <c r="G155" s="13" t="s">
        <v>93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399</v>
      </c>
      <c r="B157" s="2" t="s">
        <v>363</v>
      </c>
      <c r="C157" s="2" t="s">
        <v>362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154</v>
      </c>
      <c r="B158" s="2" t="s">
        <v>363</v>
      </c>
      <c r="C158" s="2" t="s">
        <v>362</v>
      </c>
      <c r="D158" s="2" t="s">
        <v>155</v>
      </c>
      <c r="E158" s="2" t="s">
        <v>81</v>
      </c>
      <c r="F158" s="2" t="s">
        <v>66</v>
      </c>
      <c r="G158" s="13"/>
      <c r="H158" s="17" t="e">
        <f>H159</f>
        <v>#REF!</v>
      </c>
    </row>
    <row r="159" spans="1:8" s="10" customFormat="1">
      <c r="A159" s="1" t="s">
        <v>154</v>
      </c>
      <c r="B159" s="2" t="s">
        <v>363</v>
      </c>
      <c r="C159" s="2" t="s">
        <v>362</v>
      </c>
      <c r="D159" s="2" t="s">
        <v>155</v>
      </c>
      <c r="E159" s="2" t="s">
        <v>81</v>
      </c>
      <c r="F159" s="2" t="s">
        <v>156</v>
      </c>
      <c r="G159" s="13"/>
      <c r="H159" s="17" t="e">
        <f>H160</f>
        <v>#REF!</v>
      </c>
    </row>
    <row r="160" spans="1:8" s="10" customFormat="1">
      <c r="A160" s="1" t="s">
        <v>92</v>
      </c>
      <c r="B160" s="2" t="s">
        <v>363</v>
      </c>
      <c r="C160" s="2" t="s">
        <v>362</v>
      </c>
      <c r="D160" s="2" t="s">
        <v>155</v>
      </c>
      <c r="E160" s="2" t="s">
        <v>81</v>
      </c>
      <c r="F160" s="2" t="s">
        <v>156</v>
      </c>
      <c r="G160" s="13" t="s">
        <v>380</v>
      </c>
      <c r="H160" s="17" t="e">
        <f>H161</f>
        <v>#REF!</v>
      </c>
    </row>
    <row r="161" spans="1:8" s="10" customFormat="1">
      <c r="A161" s="1" t="s">
        <v>115</v>
      </c>
      <c r="B161" s="2" t="s">
        <v>363</v>
      </c>
      <c r="C161" s="2" t="s">
        <v>362</v>
      </c>
      <c r="D161" s="2" t="s">
        <v>155</v>
      </c>
      <c r="E161" s="2" t="s">
        <v>81</v>
      </c>
      <c r="F161" s="2" t="s">
        <v>156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387</v>
      </c>
      <c r="B163" s="2" t="s">
        <v>363</v>
      </c>
      <c r="C163" s="2" t="s">
        <v>292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646</v>
      </c>
      <c r="B164" s="2" t="s">
        <v>363</v>
      </c>
      <c r="C164" s="2" t="s">
        <v>292</v>
      </c>
      <c r="D164" s="2" t="s">
        <v>336</v>
      </c>
      <c r="E164" s="2" t="s">
        <v>81</v>
      </c>
      <c r="F164" s="2" t="s">
        <v>66</v>
      </c>
      <c r="G164" s="13"/>
      <c r="H164" s="17" t="e">
        <f>H165+H170</f>
        <v>#REF!</v>
      </c>
    </row>
    <row r="165" spans="1:8" s="10" customFormat="1">
      <c r="A165" s="1" t="s">
        <v>233</v>
      </c>
      <c r="B165" s="2" t="s">
        <v>363</v>
      </c>
      <c r="C165" s="2" t="s">
        <v>292</v>
      </c>
      <c r="D165" s="2" t="s">
        <v>336</v>
      </c>
      <c r="E165" s="2" t="s">
        <v>305</v>
      </c>
      <c r="F165" s="2" t="s">
        <v>66</v>
      </c>
      <c r="G165" s="13"/>
      <c r="H165" s="17" t="e">
        <f>H166</f>
        <v>#REF!</v>
      </c>
    </row>
    <row r="166" spans="1:8" s="10" customFormat="1">
      <c r="A166" s="1" t="s">
        <v>234</v>
      </c>
      <c r="B166" s="2" t="s">
        <v>363</v>
      </c>
      <c r="C166" s="2" t="s">
        <v>292</v>
      </c>
      <c r="D166" s="2" t="s">
        <v>336</v>
      </c>
      <c r="E166" s="2" t="s">
        <v>305</v>
      </c>
      <c r="F166" s="2" t="s">
        <v>513</v>
      </c>
      <c r="G166" s="13"/>
      <c r="H166" s="17" t="e">
        <f>H167</f>
        <v>#REF!</v>
      </c>
    </row>
    <row r="167" spans="1:8" s="10" customFormat="1" ht="25.5">
      <c r="A167" s="1" t="s">
        <v>131</v>
      </c>
      <c r="B167" s="2" t="s">
        <v>363</v>
      </c>
      <c r="C167" s="2" t="s">
        <v>292</v>
      </c>
      <c r="D167" s="2" t="s">
        <v>336</v>
      </c>
      <c r="E167" s="2" t="s">
        <v>305</v>
      </c>
      <c r="F167" s="2" t="s">
        <v>513</v>
      </c>
      <c r="G167" s="13">
        <v>200</v>
      </c>
      <c r="H167" s="17" t="e">
        <f>H168</f>
        <v>#REF!</v>
      </c>
    </row>
    <row r="168" spans="1:8" s="10" customFormat="1" ht="25.5">
      <c r="A168" s="1" t="s">
        <v>77</v>
      </c>
      <c r="B168" s="2" t="s">
        <v>363</v>
      </c>
      <c r="C168" s="2" t="s">
        <v>292</v>
      </c>
      <c r="D168" s="2" t="s">
        <v>336</v>
      </c>
      <c r="E168" s="2" t="s">
        <v>305</v>
      </c>
      <c r="F168" s="2" t="s">
        <v>513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506</v>
      </c>
      <c r="B170" s="2" t="s">
        <v>363</v>
      </c>
      <c r="C170" s="2" t="s">
        <v>292</v>
      </c>
      <c r="D170" s="2" t="s">
        <v>336</v>
      </c>
      <c r="E170" s="2" t="s">
        <v>391</v>
      </c>
      <c r="F170" s="2" t="s">
        <v>66</v>
      </c>
      <c r="G170" s="13"/>
      <c r="H170" s="17" t="e">
        <f>H171</f>
        <v>#REF!</v>
      </c>
    </row>
    <row r="171" spans="1:8" s="10" customFormat="1">
      <c r="A171" s="1" t="s">
        <v>234</v>
      </c>
      <c r="B171" s="2" t="s">
        <v>363</v>
      </c>
      <c r="C171" s="2" t="s">
        <v>292</v>
      </c>
      <c r="D171" s="2" t="s">
        <v>336</v>
      </c>
      <c r="E171" s="2" t="s">
        <v>391</v>
      </c>
      <c r="F171" s="2" t="s">
        <v>513</v>
      </c>
      <c r="G171" s="13"/>
      <c r="H171" s="17" t="e">
        <f>H172</f>
        <v>#REF!</v>
      </c>
    </row>
    <row r="172" spans="1:8" s="10" customFormat="1" ht="25.5">
      <c r="A172" s="1" t="s">
        <v>123</v>
      </c>
      <c r="B172" s="2" t="s">
        <v>363</v>
      </c>
      <c r="C172" s="2" t="s">
        <v>292</v>
      </c>
      <c r="D172" s="2" t="s">
        <v>336</v>
      </c>
      <c r="E172" s="2" t="s">
        <v>391</v>
      </c>
      <c r="F172" s="2" t="s">
        <v>513</v>
      </c>
      <c r="G172" s="13" t="s">
        <v>124</v>
      </c>
      <c r="H172" s="17" t="e">
        <f>H173</f>
        <v>#REF!</v>
      </c>
    </row>
    <row r="173" spans="1:8" s="10" customFormat="1">
      <c r="A173" s="1" t="s">
        <v>111</v>
      </c>
      <c r="B173" s="2" t="s">
        <v>363</v>
      </c>
      <c r="C173" s="2" t="s">
        <v>292</v>
      </c>
      <c r="D173" s="2" t="s">
        <v>336</v>
      </c>
      <c r="E173" s="2" t="s">
        <v>391</v>
      </c>
      <c r="F173" s="2" t="s">
        <v>513</v>
      </c>
      <c r="G173" s="13" t="s">
        <v>75</v>
      </c>
      <c r="H173" s="17" t="e">
        <f>#REF!</f>
        <v>#REF!</v>
      </c>
    </row>
    <row r="174" spans="1:8" s="10" customFormat="1" ht="63.75">
      <c r="A174" s="1" t="s">
        <v>631</v>
      </c>
      <c r="B174" s="2" t="s">
        <v>363</v>
      </c>
      <c r="C174" s="2" t="s">
        <v>292</v>
      </c>
      <c r="D174" s="2" t="s">
        <v>324</v>
      </c>
      <c r="E174" s="2" t="s">
        <v>81</v>
      </c>
      <c r="F174" s="2" t="s">
        <v>66</v>
      </c>
      <c r="G174" s="13"/>
      <c r="H174" s="17" t="e">
        <f>H175+H179+H183</f>
        <v>#REF!</v>
      </c>
    </row>
    <row r="175" spans="1:8" s="10" customFormat="1" ht="25.5">
      <c r="A175" s="1" t="s">
        <v>676</v>
      </c>
      <c r="B175" s="2" t="s">
        <v>363</v>
      </c>
      <c r="C175" s="2" t="s">
        <v>292</v>
      </c>
      <c r="D175" s="2" t="s">
        <v>324</v>
      </c>
      <c r="E175" s="2" t="s">
        <v>83</v>
      </c>
      <c r="F175" s="2" t="s">
        <v>66</v>
      </c>
      <c r="G175" s="13"/>
      <c r="H175" s="17" t="e">
        <f>H176</f>
        <v>#REF!</v>
      </c>
    </row>
    <row r="176" spans="1:8" s="10" customFormat="1">
      <c r="A176" s="1" t="s">
        <v>441</v>
      </c>
      <c r="B176" s="2" t="s">
        <v>363</v>
      </c>
      <c r="C176" s="2" t="s">
        <v>292</v>
      </c>
      <c r="D176" s="2" t="s">
        <v>324</v>
      </c>
      <c r="E176" s="2" t="s">
        <v>83</v>
      </c>
      <c r="F176" s="2" t="s">
        <v>91</v>
      </c>
      <c r="G176" s="13"/>
      <c r="H176" s="17" t="e">
        <f>H177</f>
        <v>#REF!</v>
      </c>
    </row>
    <row r="177" spans="1:8" s="10" customFormat="1">
      <c r="A177" s="1" t="s">
        <v>92</v>
      </c>
      <c r="B177" s="2" t="s">
        <v>363</v>
      </c>
      <c r="C177" s="2" t="s">
        <v>292</v>
      </c>
      <c r="D177" s="2" t="s">
        <v>324</v>
      </c>
      <c r="E177" s="2" t="s">
        <v>83</v>
      </c>
      <c r="F177" s="2" t="s">
        <v>91</v>
      </c>
      <c r="G177" s="13" t="s">
        <v>380</v>
      </c>
      <c r="H177" s="17" t="e">
        <f>H178</f>
        <v>#REF!</v>
      </c>
    </row>
    <row r="178" spans="1:8" s="10" customFormat="1">
      <c r="A178" s="1" t="s">
        <v>148</v>
      </c>
      <c r="B178" s="2" t="s">
        <v>363</v>
      </c>
      <c r="C178" s="2" t="s">
        <v>292</v>
      </c>
      <c r="D178" s="2" t="s">
        <v>324</v>
      </c>
      <c r="E178" s="2" t="s">
        <v>83</v>
      </c>
      <c r="F178" s="2" t="s">
        <v>91</v>
      </c>
      <c r="G178" s="13" t="s">
        <v>149</v>
      </c>
      <c r="H178" s="17" t="e">
        <f>#REF!</f>
        <v>#REF!</v>
      </c>
    </row>
    <row r="179" spans="1:8" s="10" customFormat="1" ht="25.5">
      <c r="A179" s="1" t="s">
        <v>57</v>
      </c>
      <c r="B179" s="2" t="s">
        <v>363</v>
      </c>
      <c r="C179" s="2" t="s">
        <v>292</v>
      </c>
      <c r="D179" s="2" t="s">
        <v>324</v>
      </c>
      <c r="E179" s="2" t="s">
        <v>356</v>
      </c>
      <c r="F179" s="2" t="s">
        <v>66</v>
      </c>
      <c r="G179" s="13"/>
      <c r="H179" s="17" t="e">
        <f>H180</f>
        <v>#REF!</v>
      </c>
    </row>
    <row r="180" spans="1:8" s="10" customFormat="1" ht="25.5">
      <c r="A180" s="1" t="s">
        <v>287</v>
      </c>
      <c r="B180" s="2" t="s">
        <v>363</v>
      </c>
      <c r="C180" s="2" t="s">
        <v>292</v>
      </c>
      <c r="D180" s="2" t="s">
        <v>324</v>
      </c>
      <c r="E180" s="2" t="s">
        <v>356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131</v>
      </c>
      <c r="B181" s="2" t="s">
        <v>363</v>
      </c>
      <c r="C181" s="2" t="s">
        <v>292</v>
      </c>
      <c r="D181" s="2" t="s">
        <v>324</v>
      </c>
      <c r="E181" s="2" t="s">
        <v>356</v>
      </c>
      <c r="F181" s="2">
        <v>7048</v>
      </c>
      <c r="G181" s="13" t="s">
        <v>132</v>
      </c>
      <c r="H181" s="17" t="e">
        <f>H182</f>
        <v>#REF!</v>
      </c>
    </row>
    <row r="182" spans="1:8" s="10" customFormat="1" ht="25.5">
      <c r="A182" s="1" t="s">
        <v>77</v>
      </c>
      <c r="B182" s="2" t="s">
        <v>363</v>
      </c>
      <c r="C182" s="2" t="s">
        <v>292</v>
      </c>
      <c r="D182" s="2" t="s">
        <v>324</v>
      </c>
      <c r="E182" s="2" t="s">
        <v>356</v>
      </c>
      <c r="F182" s="2">
        <v>7048</v>
      </c>
      <c r="G182" s="13" t="s">
        <v>73</v>
      </c>
      <c r="H182" s="17" t="e">
        <f>#REF!</f>
        <v>#REF!</v>
      </c>
    </row>
    <row r="183" spans="1:8" s="10" customFormat="1">
      <c r="A183" s="1" t="s">
        <v>58</v>
      </c>
      <c r="B183" s="2" t="s">
        <v>363</v>
      </c>
      <c r="C183" s="2">
        <v>13</v>
      </c>
      <c r="D183" s="2" t="s">
        <v>324</v>
      </c>
      <c r="E183" s="2" t="s">
        <v>305</v>
      </c>
      <c r="F183" s="2" t="s">
        <v>66</v>
      </c>
      <c r="G183" s="13"/>
      <c r="H183" s="17" t="e">
        <f>H194+H184+H189</f>
        <v>#REF!</v>
      </c>
    </row>
    <row r="184" spans="1:8" s="10" customFormat="1" ht="25.5">
      <c r="A184" s="1" t="s">
        <v>287</v>
      </c>
      <c r="B184" s="2" t="s">
        <v>363</v>
      </c>
      <c r="C184" s="2" t="s">
        <v>292</v>
      </c>
      <c r="D184" s="2" t="s">
        <v>324</v>
      </c>
      <c r="E184" s="2" t="s">
        <v>305</v>
      </c>
      <c r="F184" s="2" t="s">
        <v>747</v>
      </c>
      <c r="G184" s="13"/>
      <c r="H184" s="17" t="e">
        <f>H185+H187</f>
        <v>#REF!</v>
      </c>
    </row>
    <row r="185" spans="1:8" s="10" customFormat="1">
      <c r="A185" s="1" t="s">
        <v>748</v>
      </c>
      <c r="B185" s="2" t="s">
        <v>363</v>
      </c>
      <c r="C185" s="2" t="s">
        <v>292</v>
      </c>
      <c r="D185" s="2" t="s">
        <v>324</v>
      </c>
      <c r="E185" s="2" t="s">
        <v>305</v>
      </c>
      <c r="F185" s="2" t="s">
        <v>747</v>
      </c>
      <c r="G185" s="13" t="s">
        <v>132</v>
      </c>
      <c r="H185" s="17" t="e">
        <f>H186</f>
        <v>#REF!</v>
      </c>
    </row>
    <row r="186" spans="1:8" s="10" customFormat="1" ht="25.5">
      <c r="A186" s="1" t="s">
        <v>77</v>
      </c>
      <c r="B186" s="2" t="s">
        <v>363</v>
      </c>
      <c r="C186" s="2" t="s">
        <v>292</v>
      </c>
      <c r="D186" s="2" t="s">
        <v>324</v>
      </c>
      <c r="E186" s="2" t="s">
        <v>305</v>
      </c>
      <c r="F186" s="2" t="s">
        <v>747</v>
      </c>
      <c r="G186" s="13" t="s">
        <v>73</v>
      </c>
      <c r="H186" s="17" t="e">
        <f>#REF!+#REF!</f>
        <v>#REF!</v>
      </c>
    </row>
    <row r="187" spans="1:8" s="10" customFormat="1" ht="25.5">
      <c r="A187" s="1" t="s">
        <v>123</v>
      </c>
      <c r="B187" s="2" t="s">
        <v>363</v>
      </c>
      <c r="C187" s="2" t="s">
        <v>292</v>
      </c>
      <c r="D187" s="2" t="s">
        <v>324</v>
      </c>
      <c r="E187" s="2" t="s">
        <v>305</v>
      </c>
      <c r="F187" s="2" t="s">
        <v>747</v>
      </c>
      <c r="G187" s="13">
        <v>600</v>
      </c>
      <c r="H187" s="17" t="e">
        <f>H188</f>
        <v>#REF!</v>
      </c>
    </row>
    <row r="188" spans="1:8" s="10" customFormat="1" ht="25.5">
      <c r="A188" s="1" t="s">
        <v>288</v>
      </c>
      <c r="B188" s="2" t="s">
        <v>363</v>
      </c>
      <c r="C188" s="2" t="s">
        <v>292</v>
      </c>
      <c r="D188" s="2" t="s">
        <v>324</v>
      </c>
      <c r="E188" s="2" t="s">
        <v>305</v>
      </c>
      <c r="F188" s="2" t="s">
        <v>747</v>
      </c>
      <c r="G188" s="13">
        <v>630</v>
      </c>
      <c r="H188" s="17" t="e">
        <f>#REF!</f>
        <v>#REF!</v>
      </c>
    </row>
    <row r="189" spans="1:8" s="10" customFormat="1" ht="25.5">
      <c r="A189" s="1" t="s">
        <v>749</v>
      </c>
      <c r="B189" s="2" t="s">
        <v>363</v>
      </c>
      <c r="C189" s="2" t="s">
        <v>292</v>
      </c>
      <c r="D189" s="2" t="s">
        <v>324</v>
      </c>
      <c r="E189" s="2" t="s">
        <v>305</v>
      </c>
      <c r="F189" s="2" t="s">
        <v>750</v>
      </c>
      <c r="G189" s="13"/>
      <c r="H189" s="17" t="e">
        <f>H190+H192</f>
        <v>#REF!</v>
      </c>
    </row>
    <row r="190" spans="1:8" s="10" customFormat="1">
      <c r="A190" s="1" t="s">
        <v>748</v>
      </c>
      <c r="B190" s="2" t="s">
        <v>363</v>
      </c>
      <c r="C190" s="2" t="s">
        <v>292</v>
      </c>
      <c r="D190" s="2" t="s">
        <v>324</v>
      </c>
      <c r="E190" s="2" t="s">
        <v>305</v>
      </c>
      <c r="F190" s="2" t="s">
        <v>750</v>
      </c>
      <c r="G190" s="13" t="s">
        <v>132</v>
      </c>
      <c r="H190" s="17" t="e">
        <f>H191</f>
        <v>#REF!</v>
      </c>
    </row>
    <row r="191" spans="1:8" s="10" customFormat="1" ht="25.5">
      <c r="A191" s="1" t="s">
        <v>77</v>
      </c>
      <c r="B191" s="2" t="s">
        <v>363</v>
      </c>
      <c r="C191" s="2" t="s">
        <v>292</v>
      </c>
      <c r="D191" s="2" t="s">
        <v>324</v>
      </c>
      <c r="E191" s="2" t="s">
        <v>305</v>
      </c>
      <c r="F191" s="2" t="s">
        <v>750</v>
      </c>
      <c r="G191" s="13" t="s">
        <v>73</v>
      </c>
      <c r="H191" s="17" t="e">
        <f>#REF!</f>
        <v>#REF!</v>
      </c>
    </row>
    <row r="192" spans="1:8" s="10" customFormat="1" ht="25.5">
      <c r="A192" s="1" t="s">
        <v>123</v>
      </c>
      <c r="B192" s="2" t="s">
        <v>363</v>
      </c>
      <c r="C192" s="2" t="s">
        <v>292</v>
      </c>
      <c r="D192" s="2" t="s">
        <v>324</v>
      </c>
      <c r="E192" s="2" t="s">
        <v>305</v>
      </c>
      <c r="F192" s="2" t="s">
        <v>750</v>
      </c>
      <c r="G192" s="13" t="s">
        <v>124</v>
      </c>
      <c r="H192" s="17" t="e">
        <f>H193</f>
        <v>#REF!</v>
      </c>
    </row>
    <row r="193" spans="1:8" s="10" customFormat="1">
      <c r="A193" s="1" t="s">
        <v>125</v>
      </c>
      <c r="B193" s="2" t="s">
        <v>363</v>
      </c>
      <c r="C193" s="2" t="s">
        <v>292</v>
      </c>
      <c r="D193" s="2" t="s">
        <v>324</v>
      </c>
      <c r="E193" s="2" t="s">
        <v>305</v>
      </c>
      <c r="F193" s="2" t="s">
        <v>750</v>
      </c>
      <c r="G193" s="13">
        <v>620</v>
      </c>
      <c r="H193" s="17" t="e">
        <f>#REF!</f>
        <v>#REF!</v>
      </c>
    </row>
    <row r="194" spans="1:8" s="10" customFormat="1" ht="25.5">
      <c r="A194" s="1" t="s">
        <v>454</v>
      </c>
      <c r="B194" s="2" t="s">
        <v>363</v>
      </c>
      <c r="C194" s="2">
        <v>13</v>
      </c>
      <c r="D194" s="2" t="s">
        <v>324</v>
      </c>
      <c r="E194" s="2" t="s">
        <v>305</v>
      </c>
      <c r="F194" s="2" t="s">
        <v>453</v>
      </c>
      <c r="G194" s="13"/>
      <c r="H194" s="17" t="e">
        <f>H195</f>
        <v>#REF!</v>
      </c>
    </row>
    <row r="195" spans="1:8" s="10" customFormat="1">
      <c r="A195" s="1" t="s">
        <v>361</v>
      </c>
      <c r="B195" s="2" t="s">
        <v>363</v>
      </c>
      <c r="C195" s="2">
        <v>13</v>
      </c>
      <c r="D195" s="2" t="s">
        <v>324</v>
      </c>
      <c r="E195" s="2" t="s">
        <v>305</v>
      </c>
      <c r="F195" s="2" t="s">
        <v>453</v>
      </c>
      <c r="G195" s="13">
        <v>500</v>
      </c>
      <c r="H195" s="17" t="e">
        <f>H196</f>
        <v>#REF!</v>
      </c>
    </row>
    <row r="196" spans="1:8" s="10" customFormat="1">
      <c r="A196" s="1" t="s">
        <v>108</v>
      </c>
      <c r="B196" s="2" t="s">
        <v>363</v>
      </c>
      <c r="C196" s="2">
        <v>13</v>
      </c>
      <c r="D196" s="2" t="s">
        <v>324</v>
      </c>
      <c r="E196" s="2" t="s">
        <v>305</v>
      </c>
      <c r="F196" s="2" t="s">
        <v>453</v>
      </c>
      <c r="G196" s="13" t="s">
        <v>109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67</v>
      </c>
      <c r="B198" s="2" t="s">
        <v>363</v>
      </c>
      <c r="C198" s="2" t="s">
        <v>292</v>
      </c>
      <c r="D198" s="2" t="s">
        <v>362</v>
      </c>
      <c r="E198" s="2" t="s">
        <v>81</v>
      </c>
      <c r="F198" s="2" t="s">
        <v>66</v>
      </c>
      <c r="G198" s="13"/>
      <c r="H198" s="17" t="e">
        <f>H199+H208</f>
        <v>#REF!</v>
      </c>
    </row>
    <row r="199" spans="1:8" s="10" customFormat="1" ht="25.5">
      <c r="A199" s="1" t="s">
        <v>497</v>
      </c>
      <c r="B199" s="2" t="s">
        <v>363</v>
      </c>
      <c r="C199" s="2" t="s">
        <v>292</v>
      </c>
      <c r="D199" s="2" t="s">
        <v>362</v>
      </c>
      <c r="E199" s="2" t="s">
        <v>356</v>
      </c>
      <c r="F199" s="2" t="s">
        <v>66</v>
      </c>
      <c r="G199" s="13"/>
      <c r="H199" s="17" t="e">
        <f>H200+H205</f>
        <v>#REF!</v>
      </c>
    </row>
    <row r="200" spans="1:8" s="10" customFormat="1" ht="25.5">
      <c r="A200" s="1" t="s">
        <v>755</v>
      </c>
      <c r="B200" s="2" t="s">
        <v>363</v>
      </c>
      <c r="C200" s="2" t="s">
        <v>292</v>
      </c>
      <c r="D200" s="2" t="s">
        <v>362</v>
      </c>
      <c r="E200" s="2" t="s">
        <v>356</v>
      </c>
      <c r="F200" s="2" t="s">
        <v>71</v>
      </c>
      <c r="G200" s="13"/>
      <c r="H200" s="17" t="e">
        <f>H201+H203</f>
        <v>#REF!</v>
      </c>
    </row>
    <row r="201" spans="1:8" s="10" customFormat="1" ht="51">
      <c r="A201" s="1" t="s">
        <v>153</v>
      </c>
      <c r="B201" s="2" t="s">
        <v>363</v>
      </c>
      <c r="C201" s="2" t="s">
        <v>292</v>
      </c>
      <c r="D201" s="2" t="s">
        <v>362</v>
      </c>
      <c r="E201" s="2" t="s">
        <v>356</v>
      </c>
      <c r="F201" s="2" t="s">
        <v>71</v>
      </c>
      <c r="G201" s="13" t="s">
        <v>130</v>
      </c>
      <c r="H201" s="17" t="e">
        <f>H202</f>
        <v>#REF!</v>
      </c>
    </row>
    <row r="202" spans="1:8" s="10" customFormat="1" ht="25.5">
      <c r="A202" s="1" t="s">
        <v>76</v>
      </c>
      <c r="B202" s="2" t="s">
        <v>363</v>
      </c>
      <c r="C202" s="2" t="s">
        <v>292</v>
      </c>
      <c r="D202" s="2" t="s">
        <v>362</v>
      </c>
      <c r="E202" s="2" t="s">
        <v>356</v>
      </c>
      <c r="F202" s="2" t="s">
        <v>71</v>
      </c>
      <c r="G202" s="13">
        <v>120</v>
      </c>
      <c r="H202" s="17" t="e">
        <f>#REF!</f>
        <v>#REF!</v>
      </c>
    </row>
    <row r="203" spans="1:8" s="10" customFormat="1" ht="25.5">
      <c r="A203" s="1" t="s">
        <v>131</v>
      </c>
      <c r="B203" s="2" t="s">
        <v>363</v>
      </c>
      <c r="C203" s="2">
        <v>13</v>
      </c>
      <c r="D203" s="2" t="s">
        <v>362</v>
      </c>
      <c r="E203" s="2" t="s">
        <v>356</v>
      </c>
      <c r="F203" s="2" t="s">
        <v>71</v>
      </c>
      <c r="G203" s="13" t="s">
        <v>132</v>
      </c>
      <c r="H203" s="17" t="e">
        <f>H204</f>
        <v>#REF!</v>
      </c>
    </row>
    <row r="204" spans="1:8" s="10" customFormat="1" ht="25.5">
      <c r="A204" s="1" t="s">
        <v>77</v>
      </c>
      <c r="B204" s="2" t="s">
        <v>363</v>
      </c>
      <c r="C204" s="2">
        <v>13</v>
      </c>
      <c r="D204" s="2" t="s">
        <v>362</v>
      </c>
      <c r="E204" s="2" t="s">
        <v>356</v>
      </c>
      <c r="F204" s="2" t="s">
        <v>71</v>
      </c>
      <c r="G204" s="13" t="s">
        <v>73</v>
      </c>
      <c r="H204" s="17" t="e">
        <f>#REF!</f>
        <v>#REF!</v>
      </c>
    </row>
    <row r="205" spans="1:8" s="10" customFormat="1">
      <c r="A205" s="1" t="s">
        <v>78</v>
      </c>
      <c r="B205" s="2" t="s">
        <v>363</v>
      </c>
      <c r="C205" s="2">
        <v>13</v>
      </c>
      <c r="D205" s="2" t="s">
        <v>362</v>
      </c>
      <c r="E205" s="2" t="s">
        <v>356</v>
      </c>
      <c r="F205" s="2" t="s">
        <v>74</v>
      </c>
      <c r="G205" s="13"/>
      <c r="H205" s="17" t="e">
        <f>H206</f>
        <v>#REF!</v>
      </c>
    </row>
    <row r="206" spans="1:8" s="10" customFormat="1" ht="25.5">
      <c r="A206" s="1" t="s">
        <v>123</v>
      </c>
      <c r="B206" s="2" t="s">
        <v>363</v>
      </c>
      <c r="C206" s="2">
        <v>13</v>
      </c>
      <c r="D206" s="2" t="s">
        <v>362</v>
      </c>
      <c r="E206" s="2" t="s">
        <v>356</v>
      </c>
      <c r="F206" s="2" t="s">
        <v>74</v>
      </c>
      <c r="G206" s="13" t="s">
        <v>124</v>
      </c>
      <c r="H206" s="17" t="e">
        <f>H207</f>
        <v>#REF!</v>
      </c>
    </row>
    <row r="207" spans="1:8" s="10" customFormat="1">
      <c r="A207" s="1" t="s">
        <v>111</v>
      </c>
      <c r="B207" s="2" t="s">
        <v>363</v>
      </c>
      <c r="C207" s="2">
        <v>13</v>
      </c>
      <c r="D207" s="2" t="s">
        <v>362</v>
      </c>
      <c r="E207" s="2" t="s">
        <v>356</v>
      </c>
      <c r="F207" s="2" t="s">
        <v>74</v>
      </c>
      <c r="G207" s="13" t="s">
        <v>75</v>
      </c>
      <c r="H207" s="17" t="e">
        <f>#REF!</f>
        <v>#REF!</v>
      </c>
    </row>
    <row r="208" spans="1:8" s="10" customFormat="1" ht="25.5">
      <c r="A208" s="1" t="s">
        <v>166</v>
      </c>
      <c r="B208" s="2" t="s">
        <v>363</v>
      </c>
      <c r="C208" s="2" t="s">
        <v>292</v>
      </c>
      <c r="D208" s="2" t="s">
        <v>362</v>
      </c>
      <c r="E208" s="2" t="s">
        <v>305</v>
      </c>
      <c r="F208" s="2" t="s">
        <v>66</v>
      </c>
      <c r="G208" s="13"/>
      <c r="H208" s="17" t="e">
        <f>H209</f>
        <v>#REF!</v>
      </c>
    </row>
    <row r="209" spans="1:8" s="10" customFormat="1" ht="25.5">
      <c r="A209" s="1" t="s">
        <v>755</v>
      </c>
      <c r="B209" s="2" t="s">
        <v>363</v>
      </c>
      <c r="C209" s="2" t="s">
        <v>292</v>
      </c>
      <c r="D209" s="2" t="s">
        <v>362</v>
      </c>
      <c r="E209" s="2" t="s">
        <v>305</v>
      </c>
      <c r="F209" s="2" t="s">
        <v>71</v>
      </c>
      <c r="G209" s="13"/>
      <c r="H209" s="17" t="e">
        <f>H210+H212+H214</f>
        <v>#REF!</v>
      </c>
    </row>
    <row r="210" spans="1:8" s="10" customFormat="1" ht="51">
      <c r="A210" s="1" t="s">
        <v>153</v>
      </c>
      <c r="B210" s="2" t="s">
        <v>363</v>
      </c>
      <c r="C210" s="2" t="s">
        <v>292</v>
      </c>
      <c r="D210" s="2" t="s">
        <v>362</v>
      </c>
      <c r="E210" s="2" t="s">
        <v>305</v>
      </c>
      <c r="F210" s="2" t="s">
        <v>71</v>
      </c>
      <c r="G210" s="13" t="s">
        <v>130</v>
      </c>
      <c r="H210" s="17" t="e">
        <f>H211</f>
        <v>#REF!</v>
      </c>
    </row>
    <row r="211" spans="1:8" s="10" customFormat="1" ht="25.5">
      <c r="A211" s="1" t="s">
        <v>76</v>
      </c>
      <c r="B211" s="2" t="s">
        <v>363</v>
      </c>
      <c r="C211" s="2" t="s">
        <v>292</v>
      </c>
      <c r="D211" s="2" t="s">
        <v>362</v>
      </c>
      <c r="E211" s="2" t="s">
        <v>305</v>
      </c>
      <c r="F211" s="2" t="s">
        <v>71</v>
      </c>
      <c r="G211" s="13">
        <v>120</v>
      </c>
      <c r="H211" s="17" t="e">
        <f>#REF!</f>
        <v>#REF!</v>
      </c>
    </row>
    <row r="212" spans="1:8" s="10" customFormat="1" ht="25.5">
      <c r="A212" s="1" t="s">
        <v>131</v>
      </c>
      <c r="B212" s="2" t="s">
        <v>363</v>
      </c>
      <c r="C212" s="2">
        <v>13</v>
      </c>
      <c r="D212" s="2" t="s">
        <v>362</v>
      </c>
      <c r="E212" s="2" t="s">
        <v>305</v>
      </c>
      <c r="F212" s="2" t="s">
        <v>71</v>
      </c>
      <c r="G212" s="13" t="s">
        <v>132</v>
      </c>
      <c r="H212" s="17" t="e">
        <f>H213</f>
        <v>#REF!</v>
      </c>
    </row>
    <row r="213" spans="1:8" s="10" customFormat="1" ht="25.5">
      <c r="A213" s="1" t="s">
        <v>77</v>
      </c>
      <c r="B213" s="2" t="s">
        <v>363</v>
      </c>
      <c r="C213" s="2">
        <v>13</v>
      </c>
      <c r="D213" s="2" t="s">
        <v>362</v>
      </c>
      <c r="E213" s="2" t="s">
        <v>305</v>
      </c>
      <c r="F213" s="2" t="s">
        <v>71</v>
      </c>
      <c r="G213" s="13" t="s">
        <v>73</v>
      </c>
      <c r="H213" s="17" t="e">
        <f>#REF!</f>
        <v>#REF!</v>
      </c>
    </row>
    <row r="214" spans="1:8" s="10" customFormat="1">
      <c r="A214" s="1" t="s">
        <v>92</v>
      </c>
      <c r="B214" s="2" t="s">
        <v>363</v>
      </c>
      <c r="C214" s="2">
        <v>13</v>
      </c>
      <c r="D214" s="2" t="s">
        <v>362</v>
      </c>
      <c r="E214" s="2" t="s">
        <v>305</v>
      </c>
      <c r="F214" s="2" t="s">
        <v>71</v>
      </c>
      <c r="G214" s="13" t="s">
        <v>380</v>
      </c>
      <c r="H214" s="17" t="e">
        <f>H215</f>
        <v>#REF!</v>
      </c>
    </row>
    <row r="215" spans="1:8" s="10" customFormat="1">
      <c r="A215" s="1" t="s">
        <v>80</v>
      </c>
      <c r="B215" s="2" t="s">
        <v>363</v>
      </c>
      <c r="C215" s="2">
        <v>13</v>
      </c>
      <c r="D215" s="2" t="s">
        <v>362</v>
      </c>
      <c r="E215" s="2" t="s">
        <v>305</v>
      </c>
      <c r="F215" s="2" t="s">
        <v>71</v>
      </c>
      <c r="G215" s="13" t="s">
        <v>93</v>
      </c>
      <c r="H215" s="17" t="e">
        <f>#REF!</f>
        <v>#REF!</v>
      </c>
    </row>
    <row r="216" spans="1:8" s="10" customFormat="1" ht="38.25">
      <c r="A216" s="1" t="s">
        <v>617</v>
      </c>
      <c r="B216" s="2" t="s">
        <v>363</v>
      </c>
      <c r="C216" s="2" t="s">
        <v>292</v>
      </c>
      <c r="D216" s="2">
        <v>12</v>
      </c>
      <c r="E216" s="2" t="s">
        <v>81</v>
      </c>
      <c r="F216" s="2" t="s">
        <v>66</v>
      </c>
      <c r="G216" s="13"/>
      <c r="H216" s="17" t="e">
        <f>H217+H228</f>
        <v>#REF!</v>
      </c>
    </row>
    <row r="217" spans="1:8" s="10" customFormat="1" ht="25.5">
      <c r="A217" s="1" t="s">
        <v>224</v>
      </c>
      <c r="B217" s="2" t="s">
        <v>363</v>
      </c>
      <c r="C217" s="2" t="s">
        <v>292</v>
      </c>
      <c r="D217" s="2">
        <v>12</v>
      </c>
      <c r="E217" s="2" t="s">
        <v>103</v>
      </c>
      <c r="F217" s="2" t="s">
        <v>66</v>
      </c>
      <c r="G217" s="13"/>
      <c r="H217" s="17" t="e">
        <f>H218+H225</f>
        <v>#REF!</v>
      </c>
    </row>
    <row r="218" spans="1:8" s="10" customFormat="1" ht="25.5">
      <c r="A218" s="1" t="s">
        <v>755</v>
      </c>
      <c r="B218" s="2" t="s">
        <v>363</v>
      </c>
      <c r="C218" s="2" t="s">
        <v>292</v>
      </c>
      <c r="D218" s="2">
        <v>12</v>
      </c>
      <c r="E218" s="2">
        <v>3</v>
      </c>
      <c r="F218" s="2" t="s">
        <v>71</v>
      </c>
      <c r="G218" s="13"/>
      <c r="H218" s="17" t="e">
        <f>H219+H221+H223</f>
        <v>#REF!</v>
      </c>
    </row>
    <row r="219" spans="1:8" s="10" customFormat="1" ht="51">
      <c r="A219" s="1" t="s">
        <v>230</v>
      </c>
      <c r="B219" s="2" t="s">
        <v>363</v>
      </c>
      <c r="C219" s="2" t="s">
        <v>292</v>
      </c>
      <c r="D219" s="2">
        <v>12</v>
      </c>
      <c r="E219" s="2">
        <v>3</v>
      </c>
      <c r="F219" s="2" t="s">
        <v>71</v>
      </c>
      <c r="G219" s="13" t="s">
        <v>130</v>
      </c>
      <c r="H219" s="17" t="e">
        <f>H220</f>
        <v>#REF!</v>
      </c>
    </row>
    <row r="220" spans="1:8" s="10" customFormat="1" ht="25.5">
      <c r="A220" s="1" t="s">
        <v>76</v>
      </c>
      <c r="B220" s="2" t="s">
        <v>363</v>
      </c>
      <c r="C220" s="2" t="s">
        <v>292</v>
      </c>
      <c r="D220" s="2">
        <v>12</v>
      </c>
      <c r="E220" s="2">
        <v>3</v>
      </c>
      <c r="F220" s="2" t="s">
        <v>71</v>
      </c>
      <c r="G220" s="13">
        <v>120</v>
      </c>
      <c r="H220" s="17" t="e">
        <f>#REF!</f>
        <v>#REF!</v>
      </c>
    </row>
    <row r="221" spans="1:8" s="10" customFormat="1" ht="25.5">
      <c r="A221" s="1" t="s">
        <v>131</v>
      </c>
      <c r="B221" s="2" t="s">
        <v>363</v>
      </c>
      <c r="C221" s="2" t="s">
        <v>292</v>
      </c>
      <c r="D221" s="2">
        <v>12</v>
      </c>
      <c r="E221" s="2">
        <v>3</v>
      </c>
      <c r="F221" s="2" t="s">
        <v>71</v>
      </c>
      <c r="G221" s="13" t="s">
        <v>132</v>
      </c>
      <c r="H221" s="17" t="e">
        <f>H222</f>
        <v>#REF!</v>
      </c>
    </row>
    <row r="222" spans="1:8" s="10" customFormat="1" ht="25.5">
      <c r="A222" s="1" t="s">
        <v>77</v>
      </c>
      <c r="B222" s="2" t="s">
        <v>363</v>
      </c>
      <c r="C222" s="2" t="s">
        <v>292</v>
      </c>
      <c r="D222" s="2">
        <v>12</v>
      </c>
      <c r="E222" s="2">
        <v>3</v>
      </c>
      <c r="F222" s="2" t="s">
        <v>71</v>
      </c>
      <c r="G222" s="13">
        <v>240</v>
      </c>
      <c r="H222" s="17" t="e">
        <f>#REF!</f>
        <v>#REF!</v>
      </c>
    </row>
    <row r="223" spans="1:8" s="10" customFormat="1">
      <c r="A223" s="1" t="s">
        <v>92</v>
      </c>
      <c r="B223" s="2" t="s">
        <v>363</v>
      </c>
      <c r="C223" s="2" t="s">
        <v>292</v>
      </c>
      <c r="D223" s="2">
        <v>12</v>
      </c>
      <c r="E223" s="2">
        <v>3</v>
      </c>
      <c r="F223" s="2" t="s">
        <v>71</v>
      </c>
      <c r="G223" s="13" t="s">
        <v>380</v>
      </c>
      <c r="H223" s="17" t="e">
        <f>H224</f>
        <v>#REF!</v>
      </c>
    </row>
    <row r="224" spans="1:8" s="10" customFormat="1">
      <c r="A224" s="1" t="s">
        <v>80</v>
      </c>
      <c r="B224" s="2" t="s">
        <v>363</v>
      </c>
      <c r="C224" s="2" t="s">
        <v>292</v>
      </c>
      <c r="D224" s="2">
        <v>12</v>
      </c>
      <c r="E224" s="2">
        <v>3</v>
      </c>
      <c r="F224" s="2" t="s">
        <v>71</v>
      </c>
      <c r="G224" s="13">
        <v>850</v>
      </c>
      <c r="H224" s="17" t="e">
        <f>#REF!</f>
        <v>#REF!</v>
      </c>
    </row>
    <row r="225" spans="1:8" s="10" customFormat="1">
      <c r="A225" s="1" t="s">
        <v>441</v>
      </c>
      <c r="B225" s="2" t="s">
        <v>363</v>
      </c>
      <c r="C225" s="2" t="s">
        <v>292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131</v>
      </c>
      <c r="B226" s="2" t="s">
        <v>363</v>
      </c>
      <c r="C226" s="2" t="s">
        <v>292</v>
      </c>
      <c r="D226" s="2">
        <v>12</v>
      </c>
      <c r="E226" s="2">
        <v>3</v>
      </c>
      <c r="F226" s="2">
        <v>7003</v>
      </c>
      <c r="G226" s="13" t="s">
        <v>132</v>
      </c>
      <c r="H226" s="17" t="e">
        <f>H227</f>
        <v>#REF!</v>
      </c>
    </row>
    <row r="227" spans="1:8" s="10" customFormat="1" ht="25.5">
      <c r="A227" s="1" t="s">
        <v>77</v>
      </c>
      <c r="B227" s="2" t="s">
        <v>363</v>
      </c>
      <c r="C227" s="2" t="s">
        <v>292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501</v>
      </c>
      <c r="B228" s="2" t="s">
        <v>363</v>
      </c>
      <c r="C228" s="2" t="s">
        <v>292</v>
      </c>
      <c r="D228" s="2">
        <v>12</v>
      </c>
      <c r="E228" s="2" t="s">
        <v>356</v>
      </c>
      <c r="F228" s="2" t="s">
        <v>66</v>
      </c>
      <c r="G228" s="13"/>
      <c r="H228" s="17" t="e">
        <f>H229+H236+H239</f>
        <v>#REF!</v>
      </c>
    </row>
    <row r="229" spans="1:8" s="10" customFormat="1" ht="25.5">
      <c r="A229" s="1" t="s">
        <v>755</v>
      </c>
      <c r="B229" s="2" t="s">
        <v>363</v>
      </c>
      <c r="C229" s="2" t="s">
        <v>292</v>
      </c>
      <c r="D229" s="2">
        <v>12</v>
      </c>
      <c r="E229" s="2">
        <v>4</v>
      </c>
      <c r="F229" s="2" t="s">
        <v>71</v>
      </c>
      <c r="G229" s="13"/>
      <c r="H229" s="17" t="e">
        <f>H230+H232+H234</f>
        <v>#REF!</v>
      </c>
    </row>
    <row r="230" spans="1:8" s="10" customFormat="1" ht="38.25">
      <c r="A230" s="1" t="s">
        <v>151</v>
      </c>
      <c r="B230" s="2" t="s">
        <v>363</v>
      </c>
      <c r="C230" s="2" t="s">
        <v>292</v>
      </c>
      <c r="D230" s="2">
        <v>12</v>
      </c>
      <c r="E230" s="2">
        <v>4</v>
      </c>
      <c r="F230" s="2" t="s">
        <v>71</v>
      </c>
      <c r="G230" s="13">
        <v>100</v>
      </c>
      <c r="H230" s="17" t="e">
        <f>H231</f>
        <v>#REF!</v>
      </c>
    </row>
    <row r="231" spans="1:8" s="10" customFormat="1" ht="25.5">
      <c r="A231" s="1" t="s">
        <v>76</v>
      </c>
      <c r="B231" s="2" t="s">
        <v>363</v>
      </c>
      <c r="C231" s="2" t="s">
        <v>292</v>
      </c>
      <c r="D231" s="2">
        <v>12</v>
      </c>
      <c r="E231" s="2">
        <v>4</v>
      </c>
      <c r="F231" s="2" t="s">
        <v>71</v>
      </c>
      <c r="G231" s="13">
        <v>120</v>
      </c>
      <c r="H231" s="17" t="e">
        <f>#REF!</f>
        <v>#REF!</v>
      </c>
    </row>
    <row r="232" spans="1:8" s="10" customFormat="1">
      <c r="A232" s="1" t="s">
        <v>145</v>
      </c>
      <c r="B232" s="2" t="s">
        <v>363</v>
      </c>
      <c r="C232" s="2" t="s">
        <v>292</v>
      </c>
      <c r="D232" s="2">
        <v>12</v>
      </c>
      <c r="E232" s="2">
        <v>4</v>
      </c>
      <c r="F232" s="2" t="s">
        <v>71</v>
      </c>
      <c r="G232" s="13">
        <v>200</v>
      </c>
      <c r="H232" s="17" t="e">
        <f>H233</f>
        <v>#REF!</v>
      </c>
    </row>
    <row r="233" spans="1:8" s="10" customFormat="1" ht="25.5">
      <c r="A233" s="1" t="s">
        <v>77</v>
      </c>
      <c r="B233" s="2" t="s">
        <v>363</v>
      </c>
      <c r="C233" s="2" t="s">
        <v>292</v>
      </c>
      <c r="D233" s="2">
        <v>12</v>
      </c>
      <c r="E233" s="2">
        <v>4</v>
      </c>
      <c r="F233" s="2" t="s">
        <v>71</v>
      </c>
      <c r="G233" s="13">
        <v>240</v>
      </c>
      <c r="H233" s="17" t="e">
        <f>#REF!</f>
        <v>#REF!</v>
      </c>
    </row>
    <row r="234" spans="1:8" s="10" customFormat="1">
      <c r="A234" s="1" t="s">
        <v>92</v>
      </c>
      <c r="B234" s="2" t="s">
        <v>363</v>
      </c>
      <c r="C234" s="2" t="s">
        <v>292</v>
      </c>
      <c r="D234" s="2">
        <v>12</v>
      </c>
      <c r="E234" s="2">
        <v>4</v>
      </c>
      <c r="F234" s="2" t="s">
        <v>71</v>
      </c>
      <c r="G234" s="13">
        <v>800</v>
      </c>
      <c r="H234" s="17" t="e">
        <f>H235</f>
        <v>#REF!</v>
      </c>
    </row>
    <row r="235" spans="1:8" s="10" customFormat="1">
      <c r="A235" s="1" t="s">
        <v>80</v>
      </c>
      <c r="B235" s="2" t="s">
        <v>363</v>
      </c>
      <c r="C235" s="2" t="s">
        <v>292</v>
      </c>
      <c r="D235" s="2">
        <v>12</v>
      </c>
      <c r="E235" s="2">
        <v>4</v>
      </c>
      <c r="F235" s="2" t="s">
        <v>71</v>
      </c>
      <c r="G235" s="13">
        <v>850</v>
      </c>
      <c r="H235" s="17" t="e">
        <f>#REF!</f>
        <v>#REF!</v>
      </c>
    </row>
    <row r="236" spans="1:8" s="10" customFormat="1">
      <c r="A236" s="1" t="s">
        <v>441</v>
      </c>
      <c r="B236" s="2" t="s">
        <v>363</v>
      </c>
      <c r="C236" s="2" t="s">
        <v>292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145</v>
      </c>
      <c r="B237" s="2" t="s">
        <v>363</v>
      </c>
      <c r="C237" s="2" t="s">
        <v>292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77</v>
      </c>
      <c r="B238" s="2" t="s">
        <v>363</v>
      </c>
      <c r="C238" s="2" t="s">
        <v>292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749</v>
      </c>
      <c r="B239" s="2" t="s">
        <v>363</v>
      </c>
      <c r="C239" s="2" t="s">
        <v>292</v>
      </c>
      <c r="D239" s="2">
        <v>12</v>
      </c>
      <c r="E239" s="2" t="s">
        <v>356</v>
      </c>
      <c r="F239" s="2" t="s">
        <v>750</v>
      </c>
      <c r="G239" s="13"/>
      <c r="H239" s="17" t="e">
        <f>H240</f>
        <v>#REF!</v>
      </c>
    </row>
    <row r="240" spans="1:8" s="10" customFormat="1" ht="25.5">
      <c r="A240" s="1" t="s">
        <v>123</v>
      </c>
      <c r="B240" s="2" t="s">
        <v>363</v>
      </c>
      <c r="C240" s="2" t="s">
        <v>292</v>
      </c>
      <c r="D240" s="2">
        <v>12</v>
      </c>
      <c r="E240" s="2" t="s">
        <v>356</v>
      </c>
      <c r="F240" s="2" t="s">
        <v>750</v>
      </c>
      <c r="G240" s="13" t="s">
        <v>124</v>
      </c>
      <c r="H240" s="17" t="e">
        <f>H241</f>
        <v>#REF!</v>
      </c>
    </row>
    <row r="241" spans="1:8" s="10" customFormat="1">
      <c r="A241" s="1" t="s">
        <v>125</v>
      </c>
      <c r="B241" s="2" t="s">
        <v>363</v>
      </c>
      <c r="C241" s="2" t="s">
        <v>292</v>
      </c>
      <c r="D241" s="2">
        <v>12</v>
      </c>
      <c r="E241" s="2" t="s">
        <v>356</v>
      </c>
      <c r="F241" s="2" t="s">
        <v>750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633</v>
      </c>
      <c r="B243" s="2" t="s">
        <v>363</v>
      </c>
      <c r="C243" s="2">
        <v>13</v>
      </c>
      <c r="D243" s="2">
        <v>18</v>
      </c>
      <c r="E243" s="2" t="s">
        <v>81</v>
      </c>
      <c r="F243" s="2" t="s">
        <v>66</v>
      </c>
      <c r="G243" s="13"/>
      <c r="H243" s="17" t="e">
        <f>H244+H251+H255</f>
        <v>#REF!</v>
      </c>
    </row>
    <row r="244" spans="1:8" s="10" customFormat="1" ht="25.5">
      <c r="A244" s="1" t="s">
        <v>634</v>
      </c>
      <c r="B244" s="2" t="s">
        <v>363</v>
      </c>
      <c r="C244" s="2">
        <v>13</v>
      </c>
      <c r="D244" s="2">
        <v>18</v>
      </c>
      <c r="E244" s="2">
        <v>1</v>
      </c>
      <c r="F244" s="2" t="s">
        <v>66</v>
      </c>
      <c r="G244" s="13"/>
      <c r="H244" s="17" t="e">
        <f>H245+H248</f>
        <v>#REF!</v>
      </c>
    </row>
    <row r="245" spans="1:8" s="10" customFormat="1" ht="25.5">
      <c r="A245" s="1" t="s">
        <v>287</v>
      </c>
      <c r="B245" s="2" t="s">
        <v>363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123</v>
      </c>
      <c r="B246" s="2" t="s">
        <v>363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288</v>
      </c>
      <c r="B247" s="2" t="s">
        <v>363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635</v>
      </c>
      <c r="B248" s="2" t="s">
        <v>363</v>
      </c>
      <c r="C248" s="2">
        <v>13</v>
      </c>
      <c r="D248" s="2">
        <v>18</v>
      </c>
      <c r="E248" s="2">
        <v>1</v>
      </c>
      <c r="F248" s="2" t="s">
        <v>580</v>
      </c>
      <c r="G248" s="13"/>
      <c r="H248" s="17" t="e">
        <f>H249</f>
        <v>#REF!</v>
      </c>
    </row>
    <row r="249" spans="1:8" s="10" customFormat="1">
      <c r="A249" s="1" t="s">
        <v>361</v>
      </c>
      <c r="B249" s="2" t="s">
        <v>363</v>
      </c>
      <c r="C249" s="2">
        <v>13</v>
      </c>
      <c r="D249" s="2">
        <v>18</v>
      </c>
      <c r="E249" s="2">
        <v>1</v>
      </c>
      <c r="F249" s="2" t="s">
        <v>580</v>
      </c>
      <c r="G249" s="13">
        <v>500</v>
      </c>
      <c r="H249" s="17" t="e">
        <f>H250</f>
        <v>#REF!</v>
      </c>
    </row>
    <row r="250" spans="1:8" s="10" customFormat="1">
      <c r="A250" s="1" t="s">
        <v>108</v>
      </c>
      <c r="B250" s="2" t="s">
        <v>363</v>
      </c>
      <c r="C250" s="2">
        <v>13</v>
      </c>
      <c r="D250" s="2">
        <v>18</v>
      </c>
      <c r="E250" s="2">
        <v>1</v>
      </c>
      <c r="F250" s="2" t="s">
        <v>580</v>
      </c>
      <c r="G250" s="13" t="s">
        <v>109</v>
      </c>
      <c r="H250" s="17" t="e">
        <f>#REF!</f>
        <v>#REF!</v>
      </c>
    </row>
    <row r="251" spans="1:8" s="10" customFormat="1" ht="25.5">
      <c r="A251" s="1" t="s">
        <v>637</v>
      </c>
      <c r="B251" s="2" t="s">
        <v>363</v>
      </c>
      <c r="C251" s="2">
        <v>13</v>
      </c>
      <c r="D251" s="2">
        <v>18</v>
      </c>
      <c r="E251" s="2">
        <v>2</v>
      </c>
      <c r="F251" s="2" t="s">
        <v>66</v>
      </c>
      <c r="G251" s="13"/>
      <c r="H251" s="17" t="e">
        <f>H252</f>
        <v>#REF!</v>
      </c>
    </row>
    <row r="252" spans="1:8" s="10" customFormat="1" ht="25.5">
      <c r="A252" s="1" t="s">
        <v>289</v>
      </c>
      <c r="B252" s="2" t="s">
        <v>363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361</v>
      </c>
      <c r="B253" s="2" t="s">
        <v>363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108</v>
      </c>
      <c r="B254" s="2" t="s">
        <v>363</v>
      </c>
      <c r="C254" s="2">
        <v>13</v>
      </c>
      <c r="D254" s="2">
        <v>18</v>
      </c>
      <c r="E254" s="2">
        <v>2</v>
      </c>
      <c r="F254" s="2">
        <v>7842</v>
      </c>
      <c r="G254" s="13" t="s">
        <v>109</v>
      </c>
      <c r="H254" s="17" t="e">
        <f>#REF!</f>
        <v>#REF!</v>
      </c>
    </row>
    <row r="255" spans="1:8" s="10" customFormat="1">
      <c r="A255" s="1" t="s">
        <v>275</v>
      </c>
      <c r="B255" s="2" t="s">
        <v>363</v>
      </c>
      <c r="C255" s="2">
        <v>13</v>
      </c>
      <c r="D255" s="2">
        <v>18</v>
      </c>
      <c r="E255" s="2">
        <v>3</v>
      </c>
      <c r="F255" s="2" t="s">
        <v>66</v>
      </c>
      <c r="G255" s="13"/>
      <c r="H255" s="17" t="e">
        <f>H256</f>
        <v>#REF!</v>
      </c>
    </row>
    <row r="256" spans="1:8" s="10" customFormat="1" ht="25.5">
      <c r="A256" s="1" t="s">
        <v>755</v>
      </c>
      <c r="B256" s="2" t="s">
        <v>363</v>
      </c>
      <c r="C256" s="2">
        <v>13</v>
      </c>
      <c r="D256" s="2">
        <v>18</v>
      </c>
      <c r="E256" s="2">
        <v>3</v>
      </c>
      <c r="F256" s="2" t="s">
        <v>71</v>
      </c>
      <c r="G256" s="13"/>
      <c r="H256" s="17" t="e">
        <f>H257+H259+H261</f>
        <v>#REF!</v>
      </c>
    </row>
    <row r="257" spans="1:8" s="10" customFormat="1" ht="51">
      <c r="A257" s="1" t="s">
        <v>230</v>
      </c>
      <c r="B257" s="2" t="s">
        <v>363</v>
      </c>
      <c r="C257" s="2">
        <v>13</v>
      </c>
      <c r="D257" s="2">
        <v>18</v>
      </c>
      <c r="E257" s="2">
        <v>3</v>
      </c>
      <c r="F257" s="2" t="s">
        <v>71</v>
      </c>
      <c r="G257" s="13">
        <v>100</v>
      </c>
      <c r="H257" s="17" t="e">
        <f>H258</f>
        <v>#REF!</v>
      </c>
    </row>
    <row r="258" spans="1:8" s="10" customFormat="1" ht="25.5">
      <c r="A258" s="1" t="s">
        <v>76</v>
      </c>
      <c r="B258" s="2" t="s">
        <v>363</v>
      </c>
      <c r="C258" s="2">
        <v>13</v>
      </c>
      <c r="D258" s="2">
        <v>18</v>
      </c>
      <c r="E258" s="2">
        <v>3</v>
      </c>
      <c r="F258" s="2" t="s">
        <v>71</v>
      </c>
      <c r="G258" s="13">
        <v>120</v>
      </c>
      <c r="H258" s="17" t="e">
        <f>#REF!</f>
        <v>#REF!</v>
      </c>
    </row>
    <row r="259" spans="1:8" s="10" customFormat="1" ht="25.5">
      <c r="A259" s="1" t="s">
        <v>131</v>
      </c>
      <c r="B259" s="2" t="s">
        <v>363</v>
      </c>
      <c r="C259" s="2">
        <v>13</v>
      </c>
      <c r="D259" s="2">
        <v>18</v>
      </c>
      <c r="E259" s="2">
        <v>3</v>
      </c>
      <c r="F259" s="2" t="s">
        <v>71</v>
      </c>
      <c r="G259" s="13">
        <v>200</v>
      </c>
      <c r="H259" s="17" t="e">
        <f>H260</f>
        <v>#REF!</v>
      </c>
    </row>
    <row r="260" spans="1:8" s="10" customFormat="1" ht="25.5">
      <c r="A260" s="1" t="s">
        <v>77</v>
      </c>
      <c r="B260" s="2" t="s">
        <v>363</v>
      </c>
      <c r="C260" s="2">
        <v>13</v>
      </c>
      <c r="D260" s="2">
        <v>18</v>
      </c>
      <c r="E260" s="2">
        <v>3</v>
      </c>
      <c r="F260" s="2" t="s">
        <v>71</v>
      </c>
      <c r="G260" s="13">
        <v>240</v>
      </c>
      <c r="H260" s="17" t="e">
        <f>#REF!</f>
        <v>#REF!</v>
      </c>
    </row>
    <row r="261" spans="1:8" s="10" customFormat="1">
      <c r="A261" s="1" t="s">
        <v>92</v>
      </c>
      <c r="B261" s="2" t="s">
        <v>363</v>
      </c>
      <c r="C261" s="2">
        <v>13</v>
      </c>
      <c r="D261" s="2">
        <v>18</v>
      </c>
      <c r="E261" s="2">
        <v>3</v>
      </c>
      <c r="F261" s="2" t="s">
        <v>71</v>
      </c>
      <c r="G261" s="13">
        <v>800</v>
      </c>
      <c r="H261" s="17" t="e">
        <f>H262</f>
        <v>#REF!</v>
      </c>
    </row>
    <row r="262" spans="1:8" s="10" customFormat="1">
      <c r="A262" s="1" t="s">
        <v>80</v>
      </c>
      <c r="B262" s="2" t="s">
        <v>363</v>
      </c>
      <c r="C262" s="2">
        <v>13</v>
      </c>
      <c r="D262" s="2">
        <v>18</v>
      </c>
      <c r="E262" s="2">
        <v>3</v>
      </c>
      <c r="F262" s="2" t="s">
        <v>71</v>
      </c>
      <c r="G262" s="13">
        <v>850</v>
      </c>
      <c r="H262" s="17" t="e">
        <f>#REF!</f>
        <v>#REF!</v>
      </c>
    </row>
    <row r="263" spans="1:8" s="10" customFormat="1" ht="25.5">
      <c r="A263" s="1" t="s">
        <v>663</v>
      </c>
      <c r="B263" s="2" t="s">
        <v>363</v>
      </c>
      <c r="C263" s="2" t="s">
        <v>292</v>
      </c>
      <c r="D263" s="36" t="s">
        <v>90</v>
      </c>
      <c r="E263" s="36" t="s">
        <v>81</v>
      </c>
      <c r="F263" s="2" t="s">
        <v>66</v>
      </c>
      <c r="G263" s="13"/>
      <c r="H263" s="17" t="e">
        <f>H264</f>
        <v>#REF!</v>
      </c>
    </row>
    <row r="264" spans="1:8" s="10" customFormat="1" ht="25.5">
      <c r="A264" s="1" t="s">
        <v>664</v>
      </c>
      <c r="B264" s="2" t="s">
        <v>363</v>
      </c>
      <c r="C264" s="2" t="s">
        <v>292</v>
      </c>
      <c r="D264" s="36" t="s">
        <v>90</v>
      </c>
      <c r="E264" s="36" t="s">
        <v>305</v>
      </c>
      <c r="F264" s="2" t="s">
        <v>66</v>
      </c>
      <c r="G264" s="13"/>
      <c r="H264" s="17" t="e">
        <f>H265</f>
        <v>#REF!</v>
      </c>
    </row>
    <row r="265" spans="1:8" s="10" customFormat="1" ht="25.5">
      <c r="A265" s="1" t="s">
        <v>53</v>
      </c>
      <c r="B265" s="2" t="s">
        <v>363</v>
      </c>
      <c r="C265" s="2" t="s">
        <v>292</v>
      </c>
      <c r="D265" s="36" t="s">
        <v>90</v>
      </c>
      <c r="E265" s="36" t="s">
        <v>305</v>
      </c>
      <c r="F265" s="2" t="s">
        <v>52</v>
      </c>
      <c r="G265" s="13"/>
      <c r="H265" s="17" t="e">
        <f>H266</f>
        <v>#REF!</v>
      </c>
    </row>
    <row r="266" spans="1:8" s="10" customFormat="1">
      <c r="A266" s="37" t="s">
        <v>92</v>
      </c>
      <c r="B266" s="2" t="s">
        <v>363</v>
      </c>
      <c r="C266" s="2" t="s">
        <v>292</v>
      </c>
      <c r="D266" s="36" t="s">
        <v>90</v>
      </c>
      <c r="E266" s="36" t="s">
        <v>305</v>
      </c>
      <c r="F266" s="2" t="s">
        <v>52</v>
      </c>
      <c r="G266" s="13" t="s">
        <v>380</v>
      </c>
      <c r="H266" s="17" t="e">
        <f>H267</f>
        <v>#REF!</v>
      </c>
    </row>
    <row r="267" spans="1:8" s="10" customFormat="1">
      <c r="A267" s="1" t="s">
        <v>148</v>
      </c>
      <c r="B267" s="2" t="s">
        <v>363</v>
      </c>
      <c r="C267" s="2" t="s">
        <v>292</v>
      </c>
      <c r="D267" s="36" t="s">
        <v>90</v>
      </c>
      <c r="E267" s="36" t="s">
        <v>305</v>
      </c>
      <c r="F267" s="2" t="s">
        <v>52</v>
      </c>
      <c r="G267" s="13" t="s">
        <v>149</v>
      </c>
      <c r="H267" s="17" t="e">
        <f>#REF!</f>
        <v>#REF!</v>
      </c>
    </row>
    <row r="268" spans="1:8" s="10" customFormat="1" ht="25.5">
      <c r="A268" s="1" t="s">
        <v>746</v>
      </c>
      <c r="B268" s="2" t="s">
        <v>363</v>
      </c>
      <c r="C268" s="2" t="s">
        <v>292</v>
      </c>
      <c r="D268" s="2" t="s">
        <v>232</v>
      </c>
      <c r="E268" s="2" t="s">
        <v>81</v>
      </c>
      <c r="F268" s="2" t="s">
        <v>66</v>
      </c>
      <c r="G268" s="13"/>
      <c r="H268" s="17" t="e">
        <f>H269+H274+H277+H280</f>
        <v>#REF!</v>
      </c>
    </row>
    <row r="269" spans="1:8" s="10" customFormat="1" ht="25.5">
      <c r="A269" s="1" t="s">
        <v>755</v>
      </c>
      <c r="B269" s="2" t="s">
        <v>363</v>
      </c>
      <c r="C269" s="2" t="s">
        <v>292</v>
      </c>
      <c r="D269" s="2" t="s">
        <v>232</v>
      </c>
      <c r="E269" s="2" t="s">
        <v>81</v>
      </c>
      <c r="F269" s="2" t="s">
        <v>71</v>
      </c>
      <c r="G269" s="13"/>
      <c r="H269" s="17" t="e">
        <f>H270+H272</f>
        <v>#REF!</v>
      </c>
    </row>
    <row r="270" spans="1:8" s="10" customFormat="1" ht="38.25">
      <c r="A270" s="1" t="s">
        <v>151</v>
      </c>
      <c r="B270" s="2" t="s">
        <v>363</v>
      </c>
      <c r="C270" s="2" t="s">
        <v>292</v>
      </c>
      <c r="D270" s="2" t="s">
        <v>232</v>
      </c>
      <c r="E270" s="2" t="s">
        <v>81</v>
      </c>
      <c r="F270" s="2" t="s">
        <v>71</v>
      </c>
      <c r="G270" s="13" t="s">
        <v>130</v>
      </c>
      <c r="H270" s="17" t="e">
        <f>H271</f>
        <v>#REF!</v>
      </c>
    </row>
    <row r="271" spans="1:8" s="10" customFormat="1" ht="25.5">
      <c r="A271" s="1" t="s">
        <v>76</v>
      </c>
      <c r="B271" s="2" t="s">
        <v>363</v>
      </c>
      <c r="C271" s="2" t="s">
        <v>292</v>
      </c>
      <c r="D271" s="2" t="s">
        <v>232</v>
      </c>
      <c r="E271" s="2" t="s">
        <v>81</v>
      </c>
      <c r="F271" s="2" t="s">
        <v>71</v>
      </c>
      <c r="G271" s="13">
        <v>120</v>
      </c>
      <c r="H271" s="17" t="e">
        <f>#REF!</f>
        <v>#REF!</v>
      </c>
    </row>
    <row r="272" spans="1:8" s="10" customFormat="1">
      <c r="A272" s="1" t="s">
        <v>145</v>
      </c>
      <c r="B272" s="2" t="s">
        <v>363</v>
      </c>
      <c r="C272" s="2" t="s">
        <v>292</v>
      </c>
      <c r="D272" s="2" t="s">
        <v>232</v>
      </c>
      <c r="E272" s="2" t="s">
        <v>81</v>
      </c>
      <c r="F272" s="2" t="s">
        <v>71</v>
      </c>
      <c r="G272" s="13" t="s">
        <v>132</v>
      </c>
      <c r="H272" s="17" t="e">
        <f>H273</f>
        <v>#REF!</v>
      </c>
    </row>
    <row r="273" spans="1:8" s="10" customFormat="1" ht="25.5">
      <c r="A273" s="1" t="s">
        <v>77</v>
      </c>
      <c r="B273" s="2" t="s">
        <v>363</v>
      </c>
      <c r="C273" s="2" t="s">
        <v>292</v>
      </c>
      <c r="D273" s="2" t="s">
        <v>232</v>
      </c>
      <c r="E273" s="2" t="s">
        <v>81</v>
      </c>
      <c r="F273" s="2" t="s">
        <v>71</v>
      </c>
      <c r="G273" s="13" t="s">
        <v>73</v>
      </c>
      <c r="H273" s="17" t="e">
        <f>#REF!</f>
        <v>#REF!</v>
      </c>
    </row>
    <row r="274" spans="1:8" s="10" customFormat="1" ht="25.5">
      <c r="A274" s="1" t="s">
        <v>117</v>
      </c>
      <c r="B274" s="2" t="s">
        <v>363</v>
      </c>
      <c r="C274" s="2" t="s">
        <v>292</v>
      </c>
      <c r="D274" s="2" t="s">
        <v>232</v>
      </c>
      <c r="E274" s="2" t="s">
        <v>81</v>
      </c>
      <c r="F274" s="2" t="s">
        <v>118</v>
      </c>
      <c r="G274" s="13"/>
      <c r="H274" s="17" t="e">
        <f>H275</f>
        <v>#REF!</v>
      </c>
    </row>
    <row r="275" spans="1:8" s="10" customFormat="1" ht="25.5">
      <c r="A275" s="1" t="s">
        <v>127</v>
      </c>
      <c r="B275" s="2" t="s">
        <v>363</v>
      </c>
      <c r="C275" s="2" t="s">
        <v>292</v>
      </c>
      <c r="D275" s="2" t="s">
        <v>232</v>
      </c>
      <c r="E275" s="2" t="s">
        <v>81</v>
      </c>
      <c r="F275" s="2" t="s">
        <v>118</v>
      </c>
      <c r="G275" s="13" t="s">
        <v>128</v>
      </c>
      <c r="H275" s="17" t="e">
        <f>H276</f>
        <v>#REF!</v>
      </c>
    </row>
    <row r="276" spans="1:8" s="10" customFormat="1" ht="38.25">
      <c r="A276" s="1" t="s">
        <v>675</v>
      </c>
      <c r="B276" s="2" t="s">
        <v>363</v>
      </c>
      <c r="C276" s="2" t="s">
        <v>292</v>
      </c>
      <c r="D276" s="2" t="s">
        <v>232</v>
      </c>
      <c r="E276" s="2" t="s">
        <v>81</v>
      </c>
      <c r="F276" s="2" t="s">
        <v>118</v>
      </c>
      <c r="G276" s="13" t="s">
        <v>122</v>
      </c>
      <c r="H276" s="17" t="e">
        <f>#REF!</f>
        <v>#REF!</v>
      </c>
    </row>
    <row r="277" spans="1:8" s="10" customFormat="1" ht="25.5">
      <c r="A277" s="1" t="s">
        <v>287</v>
      </c>
      <c r="B277" s="2" t="s">
        <v>363</v>
      </c>
      <c r="C277" s="2" t="s">
        <v>292</v>
      </c>
      <c r="D277" s="2" t="s">
        <v>232</v>
      </c>
      <c r="E277" s="2" t="s">
        <v>81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131</v>
      </c>
      <c r="B278" s="2" t="s">
        <v>363</v>
      </c>
      <c r="C278" s="2" t="s">
        <v>292</v>
      </c>
      <c r="D278" s="2" t="s">
        <v>232</v>
      </c>
      <c r="E278" s="2" t="s">
        <v>81</v>
      </c>
      <c r="F278" s="2">
        <v>7048</v>
      </c>
      <c r="G278" s="13" t="s">
        <v>132</v>
      </c>
      <c r="H278" s="17" t="e">
        <f>H279</f>
        <v>#REF!</v>
      </c>
    </row>
    <row r="279" spans="1:8" s="10" customFormat="1" ht="25.5">
      <c r="A279" s="1" t="s">
        <v>77</v>
      </c>
      <c r="B279" s="2" t="s">
        <v>363</v>
      </c>
      <c r="C279" s="2" t="s">
        <v>292</v>
      </c>
      <c r="D279" s="2" t="s">
        <v>232</v>
      </c>
      <c r="E279" s="2" t="s">
        <v>81</v>
      </c>
      <c r="F279" s="2">
        <v>7048</v>
      </c>
      <c r="G279" s="13" t="s">
        <v>73</v>
      </c>
      <c r="H279" s="17" t="e">
        <f>#REF!</f>
        <v>#REF!</v>
      </c>
    </row>
    <row r="280" spans="1:8" s="10" customFormat="1" ht="25.5">
      <c r="A280" s="1" t="s">
        <v>749</v>
      </c>
      <c r="B280" s="2" t="s">
        <v>363</v>
      </c>
      <c r="C280" s="2" t="s">
        <v>292</v>
      </c>
      <c r="D280" s="2" t="s">
        <v>232</v>
      </c>
      <c r="E280" s="2" t="s">
        <v>81</v>
      </c>
      <c r="F280" s="2" t="s">
        <v>750</v>
      </c>
      <c r="G280" s="13"/>
      <c r="H280" s="17" t="e">
        <f>H281</f>
        <v>#REF!</v>
      </c>
    </row>
    <row r="281" spans="1:8" s="10" customFormat="1" ht="25.5">
      <c r="A281" s="1" t="s">
        <v>123</v>
      </c>
      <c r="B281" s="2" t="s">
        <v>363</v>
      </c>
      <c r="C281" s="2" t="s">
        <v>292</v>
      </c>
      <c r="D281" s="2" t="s">
        <v>232</v>
      </c>
      <c r="E281" s="2" t="s">
        <v>81</v>
      </c>
      <c r="F281" s="2" t="s">
        <v>750</v>
      </c>
      <c r="G281" s="13" t="s">
        <v>124</v>
      </c>
      <c r="H281" s="17" t="e">
        <f>H282</f>
        <v>#REF!</v>
      </c>
    </row>
    <row r="282" spans="1:8" s="10" customFormat="1">
      <c r="A282" s="1" t="s">
        <v>125</v>
      </c>
      <c r="B282" s="2" t="s">
        <v>363</v>
      </c>
      <c r="C282" s="2" t="s">
        <v>292</v>
      </c>
      <c r="D282" s="2" t="s">
        <v>232</v>
      </c>
      <c r="E282" s="2" t="s">
        <v>81</v>
      </c>
      <c r="F282" s="2" t="s">
        <v>750</v>
      </c>
      <c r="G282" s="13">
        <v>620</v>
      </c>
      <c r="H282" s="17" t="e">
        <f>#REF!</f>
        <v>#REF!</v>
      </c>
    </row>
    <row r="283" spans="1:8" s="10" customFormat="1" ht="38.25">
      <c r="A283" s="1" t="s">
        <v>636</v>
      </c>
      <c r="B283" s="2" t="s">
        <v>363</v>
      </c>
      <c r="C283" s="2" t="s">
        <v>292</v>
      </c>
      <c r="D283" s="2" t="s">
        <v>272</v>
      </c>
      <c r="E283" s="2" t="s">
        <v>81</v>
      </c>
      <c r="F283" s="2" t="s">
        <v>66</v>
      </c>
      <c r="G283" s="13"/>
      <c r="H283" s="17" t="e">
        <f>H284+H292</f>
        <v>#REF!</v>
      </c>
    </row>
    <row r="284" spans="1:8" s="10" customFormat="1" ht="25.5">
      <c r="A284" s="1" t="s">
        <v>755</v>
      </c>
      <c r="B284" s="2" t="s">
        <v>363</v>
      </c>
      <c r="C284" s="2" t="s">
        <v>292</v>
      </c>
      <c r="D284" s="2" t="s">
        <v>272</v>
      </c>
      <c r="E284" s="2" t="s">
        <v>81</v>
      </c>
      <c r="F284" s="2" t="s">
        <v>71</v>
      </c>
      <c r="G284" s="13"/>
      <c r="H284" s="17" t="e">
        <f>H285+H287+H289</f>
        <v>#REF!</v>
      </c>
    </row>
    <row r="285" spans="1:8" s="10" customFormat="1" ht="51">
      <c r="A285" s="1" t="s">
        <v>153</v>
      </c>
      <c r="B285" s="2" t="s">
        <v>363</v>
      </c>
      <c r="C285" s="2" t="s">
        <v>292</v>
      </c>
      <c r="D285" s="2" t="s">
        <v>272</v>
      </c>
      <c r="E285" s="2" t="s">
        <v>81</v>
      </c>
      <c r="F285" s="2" t="s">
        <v>71</v>
      </c>
      <c r="G285" s="13" t="s">
        <v>130</v>
      </c>
      <c r="H285" s="17" t="e">
        <f>H286</f>
        <v>#REF!</v>
      </c>
    </row>
    <row r="286" spans="1:8" s="10" customFormat="1" ht="25.5">
      <c r="A286" s="1" t="s">
        <v>76</v>
      </c>
      <c r="B286" s="2" t="s">
        <v>363</v>
      </c>
      <c r="C286" s="2" t="s">
        <v>292</v>
      </c>
      <c r="D286" s="2" t="s">
        <v>272</v>
      </c>
      <c r="E286" s="2" t="s">
        <v>81</v>
      </c>
      <c r="F286" s="2" t="s">
        <v>71</v>
      </c>
      <c r="G286" s="13">
        <v>120</v>
      </c>
      <c r="H286" s="17" t="e">
        <f>#REF!</f>
        <v>#REF!</v>
      </c>
    </row>
    <row r="287" spans="1:8" s="10" customFormat="1" ht="25.5">
      <c r="A287" s="1" t="s">
        <v>131</v>
      </c>
      <c r="B287" s="2" t="s">
        <v>363</v>
      </c>
      <c r="C287" s="2" t="s">
        <v>292</v>
      </c>
      <c r="D287" s="2" t="s">
        <v>272</v>
      </c>
      <c r="E287" s="2" t="s">
        <v>81</v>
      </c>
      <c r="F287" s="2" t="s">
        <v>71</v>
      </c>
      <c r="G287" s="13" t="s">
        <v>132</v>
      </c>
      <c r="H287" s="17" t="e">
        <f>H288</f>
        <v>#REF!</v>
      </c>
    </row>
    <row r="288" spans="1:8" s="10" customFormat="1" ht="25.5">
      <c r="A288" s="1" t="s">
        <v>77</v>
      </c>
      <c r="B288" s="2" t="s">
        <v>363</v>
      </c>
      <c r="C288" s="2" t="s">
        <v>292</v>
      </c>
      <c r="D288" s="2" t="s">
        <v>272</v>
      </c>
      <c r="E288" s="2" t="s">
        <v>81</v>
      </c>
      <c r="F288" s="2" t="s">
        <v>71</v>
      </c>
      <c r="G288" s="13" t="s">
        <v>73</v>
      </c>
      <c r="H288" s="17" t="e">
        <f>#REF!</f>
        <v>#REF!</v>
      </c>
    </row>
    <row r="289" spans="1:8" s="10" customFormat="1">
      <c r="A289" s="1" t="s">
        <v>92</v>
      </c>
      <c r="B289" s="2" t="s">
        <v>363</v>
      </c>
      <c r="C289" s="2" t="s">
        <v>292</v>
      </c>
      <c r="D289" s="2" t="s">
        <v>272</v>
      </c>
      <c r="E289" s="2" t="s">
        <v>81</v>
      </c>
      <c r="F289" s="2" t="s">
        <v>71</v>
      </c>
      <c r="G289" s="13" t="s">
        <v>380</v>
      </c>
      <c r="H289" s="17" t="e">
        <f>H290+H291</f>
        <v>#REF!</v>
      </c>
    </row>
    <row r="290" spans="1:8" s="10" customFormat="1">
      <c r="A290" s="1" t="s">
        <v>273</v>
      </c>
      <c r="B290" s="2" t="s">
        <v>363</v>
      </c>
      <c r="C290" s="2" t="s">
        <v>292</v>
      </c>
      <c r="D290" s="2" t="s">
        <v>272</v>
      </c>
      <c r="E290" s="2" t="s">
        <v>81</v>
      </c>
      <c r="F290" s="2" t="s">
        <v>71</v>
      </c>
      <c r="G290" s="13" t="s">
        <v>274</v>
      </c>
      <c r="H290" s="17" t="e">
        <f>#REF!</f>
        <v>#REF!</v>
      </c>
    </row>
    <row r="291" spans="1:8" s="10" customFormat="1">
      <c r="A291" s="1" t="s">
        <v>80</v>
      </c>
      <c r="B291" s="2" t="s">
        <v>363</v>
      </c>
      <c r="C291" s="2" t="s">
        <v>292</v>
      </c>
      <c r="D291" s="2" t="s">
        <v>272</v>
      </c>
      <c r="E291" s="2" t="s">
        <v>81</v>
      </c>
      <c r="F291" s="2" t="s">
        <v>71</v>
      </c>
      <c r="G291" s="13" t="s">
        <v>93</v>
      </c>
      <c r="H291" s="17" t="e">
        <f>#REF!</f>
        <v>#REF!</v>
      </c>
    </row>
    <row r="292" spans="1:8" s="10" customFormat="1">
      <c r="A292" s="1" t="s">
        <v>441</v>
      </c>
      <c r="B292" s="2" t="s">
        <v>363</v>
      </c>
      <c r="C292" s="2" t="s">
        <v>292</v>
      </c>
      <c r="D292" s="2" t="s">
        <v>272</v>
      </c>
      <c r="E292" s="2" t="s">
        <v>81</v>
      </c>
      <c r="F292" s="2" t="s">
        <v>91</v>
      </c>
      <c r="G292" s="13"/>
      <c r="H292" s="17" t="e">
        <f>H293</f>
        <v>#REF!</v>
      </c>
    </row>
    <row r="293" spans="1:8" s="10" customFormat="1" ht="25.5">
      <c r="A293" s="1" t="s">
        <v>131</v>
      </c>
      <c r="B293" s="2" t="s">
        <v>363</v>
      </c>
      <c r="C293" s="2" t="s">
        <v>292</v>
      </c>
      <c r="D293" s="2" t="s">
        <v>272</v>
      </c>
      <c r="E293" s="2" t="s">
        <v>81</v>
      </c>
      <c r="F293" s="2" t="s">
        <v>91</v>
      </c>
      <c r="G293" s="13" t="s">
        <v>132</v>
      </c>
      <c r="H293" s="17" t="e">
        <f>H294</f>
        <v>#REF!</v>
      </c>
    </row>
    <row r="294" spans="1:8" s="10" customFormat="1" ht="25.5">
      <c r="A294" s="1" t="s">
        <v>77</v>
      </c>
      <c r="B294" s="2" t="s">
        <v>363</v>
      </c>
      <c r="C294" s="2" t="s">
        <v>292</v>
      </c>
      <c r="D294" s="2" t="s">
        <v>272</v>
      </c>
      <c r="E294" s="2" t="s">
        <v>81</v>
      </c>
      <c r="F294" s="2" t="s">
        <v>91</v>
      </c>
      <c r="G294" s="13" t="s">
        <v>73</v>
      </c>
      <c r="H294" s="17" t="e">
        <f>#REF!</f>
        <v>#REF!</v>
      </c>
    </row>
    <row r="295" spans="1:8" s="10" customFormat="1" ht="38.25">
      <c r="A295" s="1" t="s">
        <v>621</v>
      </c>
      <c r="B295" s="2" t="s">
        <v>363</v>
      </c>
      <c r="C295" s="2" t="s">
        <v>292</v>
      </c>
      <c r="D295" s="2" t="s">
        <v>152</v>
      </c>
      <c r="E295" s="2" t="s">
        <v>81</v>
      </c>
      <c r="F295" s="2" t="s">
        <v>66</v>
      </c>
      <c r="G295" s="13"/>
      <c r="H295" s="17" t="e">
        <f>H296+H301</f>
        <v>#REF!</v>
      </c>
    </row>
    <row r="296" spans="1:8" s="10" customFormat="1" ht="38.25">
      <c r="A296" s="1" t="s">
        <v>754</v>
      </c>
      <c r="B296" s="2" t="s">
        <v>363</v>
      </c>
      <c r="C296" s="2" t="s">
        <v>292</v>
      </c>
      <c r="D296" s="2" t="s">
        <v>152</v>
      </c>
      <c r="E296" s="2" t="s">
        <v>82</v>
      </c>
      <c r="F296" s="2" t="s">
        <v>66</v>
      </c>
      <c r="G296" s="13"/>
      <c r="H296" s="17" t="e">
        <f>H297</f>
        <v>#REF!</v>
      </c>
    </row>
    <row r="297" spans="1:8" s="10" customFormat="1">
      <c r="A297" s="1" t="s">
        <v>441</v>
      </c>
      <c r="B297" s="2" t="s">
        <v>363</v>
      </c>
      <c r="C297" s="2" t="s">
        <v>292</v>
      </c>
      <c r="D297" s="2" t="s">
        <v>152</v>
      </c>
      <c r="E297" s="2" t="s">
        <v>82</v>
      </c>
      <c r="F297" s="2" t="s">
        <v>91</v>
      </c>
      <c r="G297" s="13"/>
      <c r="H297" s="17" t="e">
        <f>H298</f>
        <v>#REF!</v>
      </c>
    </row>
    <row r="298" spans="1:8" s="10" customFormat="1">
      <c r="A298" s="1" t="s">
        <v>92</v>
      </c>
      <c r="B298" s="2" t="s">
        <v>363</v>
      </c>
      <c r="C298" s="2" t="s">
        <v>292</v>
      </c>
      <c r="D298" s="2" t="s">
        <v>152</v>
      </c>
      <c r="E298" s="2" t="s">
        <v>82</v>
      </c>
      <c r="F298" s="2" t="s">
        <v>91</v>
      </c>
      <c r="G298" s="13" t="s">
        <v>380</v>
      </c>
      <c r="H298" s="17" t="e">
        <f>H299+H300</f>
        <v>#REF!</v>
      </c>
    </row>
    <row r="299" spans="1:8" s="10" customFormat="1">
      <c r="A299" s="1" t="s">
        <v>157</v>
      </c>
      <c r="B299" s="2" t="s">
        <v>363</v>
      </c>
      <c r="C299" s="2" t="s">
        <v>292</v>
      </c>
      <c r="D299" s="2" t="s">
        <v>152</v>
      </c>
      <c r="E299" s="2" t="s">
        <v>82</v>
      </c>
      <c r="F299" s="2" t="s">
        <v>91</v>
      </c>
      <c r="G299" s="13">
        <v>830</v>
      </c>
      <c r="H299" s="17" t="e">
        <f>#REF!</f>
        <v>#REF!</v>
      </c>
    </row>
    <row r="300" spans="1:8" s="10" customFormat="1">
      <c r="A300" s="1" t="s">
        <v>148</v>
      </c>
      <c r="B300" s="2" t="s">
        <v>363</v>
      </c>
      <c r="C300" s="2" t="s">
        <v>292</v>
      </c>
      <c r="D300" s="2" t="s">
        <v>152</v>
      </c>
      <c r="E300" s="2" t="s">
        <v>82</v>
      </c>
      <c r="F300" s="2" t="s">
        <v>91</v>
      </c>
      <c r="G300" s="13" t="s">
        <v>149</v>
      </c>
      <c r="H300" s="17" t="e">
        <f>#REF!</f>
        <v>#REF!</v>
      </c>
    </row>
    <row r="301" spans="1:8" s="10" customFormat="1" ht="25.5">
      <c r="A301" s="1" t="s">
        <v>158</v>
      </c>
      <c r="B301" s="2" t="s">
        <v>363</v>
      </c>
      <c r="C301" s="2" t="s">
        <v>292</v>
      </c>
      <c r="D301" s="2" t="s">
        <v>152</v>
      </c>
      <c r="E301" s="2" t="s">
        <v>83</v>
      </c>
      <c r="F301" s="2" t="s">
        <v>66</v>
      </c>
      <c r="G301" s="13"/>
      <c r="H301" s="17" t="e">
        <f>H302</f>
        <v>#REF!</v>
      </c>
    </row>
    <row r="302" spans="1:8" s="10" customFormat="1" ht="38.25">
      <c r="A302" s="1" t="s">
        <v>159</v>
      </c>
      <c r="B302" s="2" t="s">
        <v>363</v>
      </c>
      <c r="C302" s="2" t="s">
        <v>292</v>
      </c>
      <c r="D302" s="2" t="s">
        <v>152</v>
      </c>
      <c r="E302" s="2" t="s">
        <v>83</v>
      </c>
      <c r="F302" s="2" t="s">
        <v>160</v>
      </c>
      <c r="G302" s="13"/>
      <c r="H302" s="17" t="e">
        <f>H303</f>
        <v>#REF!</v>
      </c>
    </row>
    <row r="303" spans="1:8" s="10" customFormat="1">
      <c r="A303" s="1" t="s">
        <v>92</v>
      </c>
      <c r="B303" s="2" t="s">
        <v>363</v>
      </c>
      <c r="C303" s="2" t="s">
        <v>292</v>
      </c>
      <c r="D303" s="2" t="s">
        <v>152</v>
      </c>
      <c r="E303" s="2" t="s">
        <v>83</v>
      </c>
      <c r="F303" s="2" t="s">
        <v>160</v>
      </c>
      <c r="G303" s="13" t="s">
        <v>380</v>
      </c>
      <c r="H303" s="17" t="e">
        <f>H304</f>
        <v>#REF!</v>
      </c>
    </row>
    <row r="304" spans="1:8" s="10" customFormat="1" ht="38.25">
      <c r="A304" s="1" t="s">
        <v>161</v>
      </c>
      <c r="B304" s="2" t="s">
        <v>363</v>
      </c>
      <c r="C304" s="2" t="s">
        <v>292</v>
      </c>
      <c r="D304" s="2" t="s">
        <v>152</v>
      </c>
      <c r="E304" s="2" t="s">
        <v>83</v>
      </c>
      <c r="F304" s="2" t="s">
        <v>160</v>
      </c>
      <c r="G304" s="13">
        <v>840</v>
      </c>
      <c r="H304" s="17" t="e">
        <f>#REF!</f>
        <v>#REF!</v>
      </c>
    </row>
    <row r="305" spans="1:8" s="10" customFormat="1" ht="38.25">
      <c r="A305" s="1" t="s">
        <v>638</v>
      </c>
      <c r="B305" s="2" t="s">
        <v>363</v>
      </c>
      <c r="C305" s="2" t="s">
        <v>292</v>
      </c>
      <c r="D305" s="2" t="s">
        <v>150</v>
      </c>
      <c r="E305" s="2" t="s">
        <v>81</v>
      </c>
      <c r="F305" s="2" t="s">
        <v>66</v>
      </c>
      <c r="G305" s="13"/>
      <c r="H305" s="17" t="e">
        <f>H306+H314+H321+H325</f>
        <v>#REF!</v>
      </c>
    </row>
    <row r="306" spans="1:8" s="10" customFormat="1" ht="51">
      <c r="A306" s="1" t="s">
        <v>665</v>
      </c>
      <c r="B306" s="2" t="s">
        <v>363</v>
      </c>
      <c r="C306" s="2" t="s">
        <v>292</v>
      </c>
      <c r="D306" s="2" t="s">
        <v>150</v>
      </c>
      <c r="E306" s="2" t="s">
        <v>82</v>
      </c>
      <c r="F306" s="2" t="s">
        <v>66</v>
      </c>
      <c r="G306" s="13"/>
      <c r="H306" s="17" t="e">
        <f>H307</f>
        <v>#REF!</v>
      </c>
    </row>
    <row r="307" spans="1:8" s="10" customFormat="1">
      <c r="A307" s="1" t="s">
        <v>78</v>
      </c>
      <c r="B307" s="2" t="s">
        <v>363</v>
      </c>
      <c r="C307" s="2" t="s">
        <v>292</v>
      </c>
      <c r="D307" s="2" t="s">
        <v>150</v>
      </c>
      <c r="E307" s="2" t="s">
        <v>82</v>
      </c>
      <c r="F307" s="2" t="s">
        <v>74</v>
      </c>
      <c r="G307" s="13"/>
      <c r="H307" s="17" t="e">
        <f>H308+H310+H312</f>
        <v>#REF!</v>
      </c>
    </row>
    <row r="308" spans="1:8" s="10" customFormat="1" ht="38.25">
      <c r="A308" s="1" t="s">
        <v>151</v>
      </c>
      <c r="B308" s="2" t="s">
        <v>363</v>
      </c>
      <c r="C308" s="2" t="s">
        <v>292</v>
      </c>
      <c r="D308" s="2" t="s">
        <v>150</v>
      </c>
      <c r="E308" s="2" t="s">
        <v>82</v>
      </c>
      <c r="F308" s="2" t="s">
        <v>74</v>
      </c>
      <c r="G308" s="13" t="s">
        <v>130</v>
      </c>
      <c r="H308" s="17" t="e">
        <f>H309</f>
        <v>#REF!</v>
      </c>
    </row>
    <row r="309" spans="1:8" s="10" customFormat="1">
      <c r="A309" s="1" t="s">
        <v>112</v>
      </c>
      <c r="B309" s="2" t="s">
        <v>363</v>
      </c>
      <c r="C309" s="2" t="s">
        <v>292</v>
      </c>
      <c r="D309" s="2" t="s">
        <v>150</v>
      </c>
      <c r="E309" s="2" t="s">
        <v>82</v>
      </c>
      <c r="F309" s="2" t="s">
        <v>74</v>
      </c>
      <c r="G309" s="13" t="s">
        <v>113</v>
      </c>
      <c r="H309" s="17" t="e">
        <f>#REF!</f>
        <v>#REF!</v>
      </c>
    </row>
    <row r="310" spans="1:8" s="10" customFormat="1">
      <c r="A310" s="1" t="s">
        <v>145</v>
      </c>
      <c r="B310" s="2" t="s">
        <v>363</v>
      </c>
      <c r="C310" s="2" t="s">
        <v>292</v>
      </c>
      <c r="D310" s="2" t="s">
        <v>150</v>
      </c>
      <c r="E310" s="2" t="s">
        <v>82</v>
      </c>
      <c r="F310" s="2" t="s">
        <v>74</v>
      </c>
      <c r="G310" s="13" t="s">
        <v>132</v>
      </c>
      <c r="H310" s="17" t="e">
        <f>H311</f>
        <v>#REF!</v>
      </c>
    </row>
    <row r="311" spans="1:8" s="10" customFormat="1" ht="25.5">
      <c r="A311" s="1" t="s">
        <v>77</v>
      </c>
      <c r="B311" s="2" t="s">
        <v>363</v>
      </c>
      <c r="C311" s="2" t="s">
        <v>292</v>
      </c>
      <c r="D311" s="2" t="s">
        <v>150</v>
      </c>
      <c r="E311" s="2" t="s">
        <v>82</v>
      </c>
      <c r="F311" s="2" t="s">
        <v>74</v>
      </c>
      <c r="G311" s="13" t="s">
        <v>73</v>
      </c>
      <c r="H311" s="17" t="e">
        <f>#REF!</f>
        <v>#REF!</v>
      </c>
    </row>
    <row r="312" spans="1:8" s="10" customFormat="1">
      <c r="A312" s="1" t="s">
        <v>92</v>
      </c>
      <c r="B312" s="2" t="s">
        <v>363</v>
      </c>
      <c r="C312" s="2" t="s">
        <v>292</v>
      </c>
      <c r="D312" s="2" t="s">
        <v>150</v>
      </c>
      <c r="E312" s="2" t="s">
        <v>82</v>
      </c>
      <c r="F312" s="2" t="s">
        <v>74</v>
      </c>
      <c r="G312" s="13" t="s">
        <v>380</v>
      </c>
      <c r="H312" s="17" t="e">
        <f>H313</f>
        <v>#REF!</v>
      </c>
    </row>
    <row r="313" spans="1:8" s="10" customFormat="1">
      <c r="A313" s="1" t="s">
        <v>80</v>
      </c>
      <c r="B313" s="2" t="s">
        <v>363</v>
      </c>
      <c r="C313" s="2" t="s">
        <v>292</v>
      </c>
      <c r="D313" s="2" t="s">
        <v>150</v>
      </c>
      <c r="E313" s="2" t="s">
        <v>82</v>
      </c>
      <c r="F313" s="2" t="s">
        <v>74</v>
      </c>
      <c r="G313" s="13" t="s">
        <v>93</v>
      </c>
      <c r="H313" s="17" t="e">
        <f>#REF!</f>
        <v>#REF!</v>
      </c>
    </row>
    <row r="314" spans="1:8" s="10" customFormat="1" ht="38.25">
      <c r="A314" s="1" t="s">
        <v>64</v>
      </c>
      <c r="B314" s="2" t="s">
        <v>363</v>
      </c>
      <c r="C314" s="2" t="s">
        <v>292</v>
      </c>
      <c r="D314" s="2" t="s">
        <v>150</v>
      </c>
      <c r="E314" s="2" t="s">
        <v>83</v>
      </c>
      <c r="F314" s="2" t="s">
        <v>66</v>
      </c>
      <c r="G314" s="13"/>
      <c r="H314" s="17" t="e">
        <f>H315+H318</f>
        <v>#REF!</v>
      </c>
    </row>
    <row r="315" spans="1:8" s="10" customFormat="1">
      <c r="A315" s="1" t="s">
        <v>78</v>
      </c>
      <c r="B315" s="2" t="s">
        <v>363</v>
      </c>
      <c r="C315" s="2" t="s">
        <v>292</v>
      </c>
      <c r="D315" s="2" t="s">
        <v>150</v>
      </c>
      <c r="E315" s="2" t="s">
        <v>83</v>
      </c>
      <c r="F315" s="2" t="s">
        <v>74</v>
      </c>
      <c r="G315" s="13"/>
      <c r="H315" s="17" t="e">
        <f>H316</f>
        <v>#REF!</v>
      </c>
    </row>
    <row r="316" spans="1:8" s="10" customFormat="1" ht="25.5">
      <c r="A316" s="1" t="s">
        <v>123</v>
      </c>
      <c r="B316" s="2" t="s">
        <v>363</v>
      </c>
      <c r="C316" s="2" t="s">
        <v>292</v>
      </c>
      <c r="D316" s="2" t="s">
        <v>150</v>
      </c>
      <c r="E316" s="2" t="s">
        <v>83</v>
      </c>
      <c r="F316" s="2" t="s">
        <v>74</v>
      </c>
      <c r="G316" s="13" t="s">
        <v>124</v>
      </c>
      <c r="H316" s="17" t="e">
        <f>H317</f>
        <v>#REF!</v>
      </c>
    </row>
    <row r="317" spans="1:8" s="10" customFormat="1">
      <c r="A317" s="1" t="s">
        <v>125</v>
      </c>
      <c r="B317" s="2" t="s">
        <v>363</v>
      </c>
      <c r="C317" s="2" t="s">
        <v>292</v>
      </c>
      <c r="D317" s="2" t="s">
        <v>150</v>
      </c>
      <c r="E317" s="2" t="s">
        <v>83</v>
      </c>
      <c r="F317" s="2" t="s">
        <v>74</v>
      </c>
      <c r="G317" s="13">
        <v>620</v>
      </c>
      <c r="H317" s="17" t="e">
        <f>#REF!</f>
        <v>#REF!</v>
      </c>
    </row>
    <row r="318" spans="1:8" s="10" customFormat="1" ht="25.5">
      <c r="A318" s="1" t="s">
        <v>749</v>
      </c>
      <c r="B318" s="2" t="s">
        <v>363</v>
      </c>
      <c r="C318" s="2" t="s">
        <v>292</v>
      </c>
      <c r="D318" s="2" t="s">
        <v>150</v>
      </c>
      <c r="E318" s="2" t="s">
        <v>83</v>
      </c>
      <c r="F318" s="2" t="s">
        <v>750</v>
      </c>
      <c r="G318" s="13"/>
      <c r="H318" s="17" t="e">
        <f>H319</f>
        <v>#REF!</v>
      </c>
    </row>
    <row r="319" spans="1:8" s="10" customFormat="1" ht="25.5">
      <c r="A319" s="1" t="s">
        <v>123</v>
      </c>
      <c r="B319" s="2" t="s">
        <v>363</v>
      </c>
      <c r="C319" s="2" t="s">
        <v>292</v>
      </c>
      <c r="D319" s="2" t="s">
        <v>150</v>
      </c>
      <c r="E319" s="2" t="s">
        <v>83</v>
      </c>
      <c r="F319" s="2" t="s">
        <v>750</v>
      </c>
      <c r="G319" s="13" t="s">
        <v>124</v>
      </c>
      <c r="H319" s="17" t="e">
        <f>H320</f>
        <v>#REF!</v>
      </c>
    </row>
    <row r="320" spans="1:8" s="10" customFormat="1">
      <c r="A320" s="1" t="s">
        <v>125</v>
      </c>
      <c r="B320" s="2" t="s">
        <v>363</v>
      </c>
      <c r="C320" s="2" t="s">
        <v>292</v>
      </c>
      <c r="D320" s="2" t="s">
        <v>150</v>
      </c>
      <c r="E320" s="2" t="s">
        <v>83</v>
      </c>
      <c r="F320" s="2" t="s">
        <v>750</v>
      </c>
      <c r="G320" s="13">
        <v>620</v>
      </c>
      <c r="H320" s="17" t="e">
        <f>#REF!</f>
        <v>#REF!</v>
      </c>
    </row>
    <row r="321" spans="1:8" s="10" customFormat="1" ht="25.5">
      <c r="A321" s="1" t="s">
        <v>639</v>
      </c>
      <c r="B321" s="2" t="s">
        <v>363</v>
      </c>
      <c r="C321" s="2" t="s">
        <v>292</v>
      </c>
      <c r="D321" s="2" t="s">
        <v>150</v>
      </c>
      <c r="E321" s="2" t="s">
        <v>103</v>
      </c>
      <c r="F321" s="2" t="s">
        <v>66</v>
      </c>
      <c r="G321" s="13"/>
      <c r="H321" s="17" t="e">
        <f>H322</f>
        <v>#REF!</v>
      </c>
    </row>
    <row r="322" spans="1:8" s="10" customFormat="1">
      <c r="A322" s="1" t="s">
        <v>78</v>
      </c>
      <c r="B322" s="2" t="s">
        <v>363</v>
      </c>
      <c r="C322" s="2" t="s">
        <v>292</v>
      </c>
      <c r="D322" s="2" t="s">
        <v>150</v>
      </c>
      <c r="E322" s="2" t="s">
        <v>103</v>
      </c>
      <c r="F322" s="2" t="s">
        <v>74</v>
      </c>
      <c r="G322" s="13"/>
      <c r="H322" s="17" t="e">
        <f>H323</f>
        <v>#REF!</v>
      </c>
    </row>
    <row r="323" spans="1:8" s="10" customFormat="1" ht="25.5">
      <c r="A323" s="1" t="s">
        <v>123</v>
      </c>
      <c r="B323" s="2" t="s">
        <v>363</v>
      </c>
      <c r="C323" s="2" t="s">
        <v>292</v>
      </c>
      <c r="D323" s="2" t="s">
        <v>150</v>
      </c>
      <c r="E323" s="2" t="s">
        <v>103</v>
      </c>
      <c r="F323" s="2" t="s">
        <v>74</v>
      </c>
      <c r="G323" s="13" t="s">
        <v>124</v>
      </c>
      <c r="H323" s="17" t="e">
        <f>H324</f>
        <v>#REF!</v>
      </c>
    </row>
    <row r="324" spans="1:8" s="10" customFormat="1">
      <c r="A324" s="1" t="s">
        <v>125</v>
      </c>
      <c r="B324" s="2" t="s">
        <v>363</v>
      </c>
      <c r="C324" s="2" t="s">
        <v>292</v>
      </c>
      <c r="D324" s="2" t="s">
        <v>150</v>
      </c>
      <c r="E324" s="2" t="s">
        <v>103</v>
      </c>
      <c r="F324" s="2" t="s">
        <v>74</v>
      </c>
      <c r="G324" s="13">
        <v>620</v>
      </c>
      <c r="H324" s="17" t="e">
        <f>#REF!</f>
        <v>#REF!</v>
      </c>
    </row>
    <row r="325" spans="1:8" s="10" customFormat="1" ht="25.5">
      <c r="A325" s="1" t="s">
        <v>622</v>
      </c>
      <c r="B325" s="2" t="s">
        <v>363</v>
      </c>
      <c r="C325" s="2" t="s">
        <v>292</v>
      </c>
      <c r="D325" s="2" t="s">
        <v>150</v>
      </c>
      <c r="E325" s="2" t="s">
        <v>305</v>
      </c>
      <c r="F325" s="2" t="s">
        <v>66</v>
      </c>
      <c r="G325" s="13"/>
      <c r="H325" s="17" t="e">
        <f>H326+H333+H340</f>
        <v>#REF!</v>
      </c>
    </row>
    <row r="326" spans="1:8" s="10" customFormat="1" ht="25.5">
      <c r="A326" s="1" t="s">
        <v>581</v>
      </c>
      <c r="B326" s="2" t="s">
        <v>363</v>
      </c>
      <c r="C326" s="2" t="s">
        <v>292</v>
      </c>
      <c r="D326" s="2" t="s">
        <v>150</v>
      </c>
      <c r="E326" s="2" t="s">
        <v>305</v>
      </c>
      <c r="F326" s="2" t="s">
        <v>582</v>
      </c>
      <c r="G326" s="13"/>
      <c r="H326" s="17" t="e">
        <f>H327+H329+H331</f>
        <v>#REF!</v>
      </c>
    </row>
    <row r="327" spans="1:8" s="10" customFormat="1" ht="38.25">
      <c r="A327" s="1" t="s">
        <v>151</v>
      </c>
      <c r="B327" s="2" t="s">
        <v>363</v>
      </c>
      <c r="C327" s="2" t="s">
        <v>292</v>
      </c>
      <c r="D327" s="2" t="s">
        <v>150</v>
      </c>
      <c r="E327" s="2" t="s">
        <v>305</v>
      </c>
      <c r="F327" s="2" t="s">
        <v>582</v>
      </c>
      <c r="G327" s="13">
        <v>100</v>
      </c>
      <c r="H327" s="17" t="e">
        <f>H328</f>
        <v>#REF!</v>
      </c>
    </row>
    <row r="328" spans="1:8" s="10" customFormat="1" ht="25.5">
      <c r="A328" s="1" t="s">
        <v>76</v>
      </c>
      <c r="B328" s="2" t="s">
        <v>363</v>
      </c>
      <c r="C328" s="2" t="s">
        <v>292</v>
      </c>
      <c r="D328" s="2" t="s">
        <v>150</v>
      </c>
      <c r="E328" s="2" t="s">
        <v>305</v>
      </c>
      <c r="F328" s="2" t="s">
        <v>582</v>
      </c>
      <c r="G328" s="13" t="s">
        <v>72</v>
      </c>
      <c r="H328" s="17" t="e">
        <f>#REF!</f>
        <v>#REF!</v>
      </c>
    </row>
    <row r="329" spans="1:8" s="10" customFormat="1">
      <c r="A329" s="1" t="s">
        <v>145</v>
      </c>
      <c r="B329" s="2" t="s">
        <v>363</v>
      </c>
      <c r="C329" s="2" t="s">
        <v>292</v>
      </c>
      <c r="D329" s="2" t="s">
        <v>150</v>
      </c>
      <c r="E329" s="2" t="s">
        <v>305</v>
      </c>
      <c r="F329" s="2" t="s">
        <v>582</v>
      </c>
      <c r="G329" s="13" t="s">
        <v>132</v>
      </c>
      <c r="H329" s="17" t="e">
        <f>H330</f>
        <v>#REF!</v>
      </c>
    </row>
    <row r="330" spans="1:8" s="10" customFormat="1" ht="25.5">
      <c r="A330" s="1" t="s">
        <v>77</v>
      </c>
      <c r="B330" s="2" t="s">
        <v>363</v>
      </c>
      <c r="C330" s="2" t="s">
        <v>292</v>
      </c>
      <c r="D330" s="2" t="s">
        <v>150</v>
      </c>
      <c r="E330" s="2" t="s">
        <v>305</v>
      </c>
      <c r="F330" s="2" t="s">
        <v>582</v>
      </c>
      <c r="G330" s="13">
        <v>240</v>
      </c>
      <c r="H330" s="17" t="e">
        <f>#REF!</f>
        <v>#REF!</v>
      </c>
    </row>
    <row r="331" spans="1:8" s="10" customFormat="1">
      <c r="A331" s="1" t="s">
        <v>92</v>
      </c>
      <c r="B331" s="2" t="s">
        <v>363</v>
      </c>
      <c r="C331" s="2" t="s">
        <v>292</v>
      </c>
      <c r="D331" s="2" t="s">
        <v>150</v>
      </c>
      <c r="E331" s="2" t="s">
        <v>305</v>
      </c>
      <c r="F331" s="2" t="s">
        <v>582</v>
      </c>
      <c r="G331" s="13">
        <v>800</v>
      </c>
      <c r="H331" s="17" t="e">
        <f>H332</f>
        <v>#REF!</v>
      </c>
    </row>
    <row r="332" spans="1:8" s="10" customFormat="1">
      <c r="A332" s="1" t="s">
        <v>80</v>
      </c>
      <c r="B332" s="2" t="s">
        <v>363</v>
      </c>
      <c r="C332" s="2" t="s">
        <v>292</v>
      </c>
      <c r="D332" s="2" t="s">
        <v>150</v>
      </c>
      <c r="E332" s="2" t="s">
        <v>305</v>
      </c>
      <c r="F332" s="2" t="s">
        <v>582</v>
      </c>
      <c r="G332" s="13">
        <v>850</v>
      </c>
      <c r="H332" s="17" t="e">
        <f>#REF!</f>
        <v>#REF!</v>
      </c>
    </row>
    <row r="333" spans="1:8" s="10" customFormat="1" ht="25.5">
      <c r="A333" s="1" t="s">
        <v>755</v>
      </c>
      <c r="B333" s="2" t="s">
        <v>363</v>
      </c>
      <c r="C333" s="2" t="s">
        <v>292</v>
      </c>
      <c r="D333" s="2" t="s">
        <v>150</v>
      </c>
      <c r="E333" s="2" t="s">
        <v>305</v>
      </c>
      <c r="F333" s="2" t="s">
        <v>71</v>
      </c>
      <c r="G333" s="13"/>
      <c r="H333" s="17" t="e">
        <f>H334+H336+H338</f>
        <v>#REF!</v>
      </c>
    </row>
    <row r="334" spans="1:8" s="10" customFormat="1" ht="38.25">
      <c r="A334" s="1" t="s">
        <v>151</v>
      </c>
      <c r="B334" s="2" t="s">
        <v>363</v>
      </c>
      <c r="C334" s="2" t="s">
        <v>292</v>
      </c>
      <c r="D334" s="2" t="s">
        <v>150</v>
      </c>
      <c r="E334" s="2" t="s">
        <v>305</v>
      </c>
      <c r="F334" s="2" t="s">
        <v>71</v>
      </c>
      <c r="G334" s="13" t="s">
        <v>130</v>
      </c>
      <c r="H334" s="17" t="e">
        <f>H335</f>
        <v>#REF!</v>
      </c>
    </row>
    <row r="335" spans="1:8" s="10" customFormat="1" ht="25.5">
      <c r="A335" s="1" t="s">
        <v>76</v>
      </c>
      <c r="B335" s="2" t="s">
        <v>363</v>
      </c>
      <c r="C335" s="2" t="s">
        <v>292</v>
      </c>
      <c r="D335" s="2" t="s">
        <v>150</v>
      </c>
      <c r="E335" s="2" t="s">
        <v>305</v>
      </c>
      <c r="F335" s="2" t="s">
        <v>71</v>
      </c>
      <c r="G335" s="13">
        <v>120</v>
      </c>
      <c r="H335" s="17" t="e">
        <f>#REF!+#REF!</f>
        <v>#REF!</v>
      </c>
    </row>
    <row r="336" spans="1:8" s="10" customFormat="1">
      <c r="A336" s="1" t="s">
        <v>145</v>
      </c>
      <c r="B336" s="2" t="s">
        <v>363</v>
      </c>
      <c r="C336" s="2" t="s">
        <v>292</v>
      </c>
      <c r="D336" s="2" t="s">
        <v>150</v>
      </c>
      <c r="E336" s="2" t="s">
        <v>305</v>
      </c>
      <c r="F336" s="2" t="s">
        <v>71</v>
      </c>
      <c r="G336" s="13" t="s">
        <v>132</v>
      </c>
      <c r="H336" s="17" t="e">
        <f>H337</f>
        <v>#REF!</v>
      </c>
    </row>
    <row r="337" spans="1:8" s="10" customFormat="1" ht="25.5">
      <c r="A337" s="1" t="s">
        <v>77</v>
      </c>
      <c r="B337" s="2" t="s">
        <v>363</v>
      </c>
      <c r="C337" s="2" t="s">
        <v>292</v>
      </c>
      <c r="D337" s="2" t="s">
        <v>150</v>
      </c>
      <c r="E337" s="2" t="s">
        <v>305</v>
      </c>
      <c r="F337" s="2" t="s">
        <v>71</v>
      </c>
      <c r="G337" s="13" t="s">
        <v>73</v>
      </c>
      <c r="H337" s="17" t="e">
        <f>#REF!+#REF!</f>
        <v>#REF!</v>
      </c>
    </row>
    <row r="338" spans="1:8" s="10" customFormat="1">
      <c r="A338" s="1" t="s">
        <v>92</v>
      </c>
      <c r="B338" s="2" t="s">
        <v>363</v>
      </c>
      <c r="C338" s="2" t="s">
        <v>292</v>
      </c>
      <c r="D338" s="2" t="s">
        <v>150</v>
      </c>
      <c r="E338" s="2" t="s">
        <v>305</v>
      </c>
      <c r="F338" s="2" t="s">
        <v>71</v>
      </c>
      <c r="G338" s="13" t="s">
        <v>380</v>
      </c>
      <c r="H338" s="17" t="e">
        <f>H339</f>
        <v>#REF!</v>
      </c>
    </row>
    <row r="339" spans="1:8" s="10" customFormat="1">
      <c r="A339" s="1" t="s">
        <v>80</v>
      </c>
      <c r="B339" s="2" t="s">
        <v>363</v>
      </c>
      <c r="C339" s="2" t="s">
        <v>292</v>
      </c>
      <c r="D339" s="2" t="s">
        <v>150</v>
      </c>
      <c r="E339" s="2" t="s">
        <v>305</v>
      </c>
      <c r="F339" s="2" t="s">
        <v>71</v>
      </c>
      <c r="G339" s="13" t="s">
        <v>93</v>
      </c>
      <c r="H339" s="17" t="e">
        <f>#REF!+#REF!</f>
        <v>#REF!</v>
      </c>
    </row>
    <row r="340" spans="1:8" s="10" customFormat="1">
      <c r="A340" s="1" t="s">
        <v>78</v>
      </c>
      <c r="B340" s="2" t="s">
        <v>363</v>
      </c>
      <c r="C340" s="2" t="s">
        <v>292</v>
      </c>
      <c r="D340" s="2" t="s">
        <v>150</v>
      </c>
      <c r="E340" s="2" t="s">
        <v>305</v>
      </c>
      <c r="F340" s="2" t="s">
        <v>74</v>
      </c>
      <c r="G340" s="13"/>
      <c r="H340" s="17" t="e">
        <f>H341+H343+H345+H348</f>
        <v>#REF!</v>
      </c>
    </row>
    <row r="341" spans="1:8" s="10" customFormat="1" ht="38.25">
      <c r="A341" s="1" t="s">
        <v>151</v>
      </c>
      <c r="B341" s="2" t="s">
        <v>363</v>
      </c>
      <c r="C341" s="2" t="s">
        <v>292</v>
      </c>
      <c r="D341" s="2" t="s">
        <v>150</v>
      </c>
      <c r="E341" s="2" t="s">
        <v>305</v>
      </c>
      <c r="F341" s="2" t="s">
        <v>74</v>
      </c>
      <c r="G341" s="13" t="s">
        <v>130</v>
      </c>
      <c r="H341" s="17" t="e">
        <f>H342</f>
        <v>#REF!</v>
      </c>
    </row>
    <row r="342" spans="1:8" s="10" customFormat="1">
      <c r="A342" s="1" t="s">
        <v>112</v>
      </c>
      <c r="B342" s="2" t="s">
        <v>363</v>
      </c>
      <c r="C342" s="2" t="s">
        <v>292</v>
      </c>
      <c r="D342" s="2" t="s">
        <v>150</v>
      </c>
      <c r="E342" s="2" t="s">
        <v>305</v>
      </c>
      <c r="F342" s="2" t="s">
        <v>74</v>
      </c>
      <c r="G342" s="13" t="s">
        <v>113</v>
      </c>
      <c r="H342" s="17" t="e">
        <f>#REF!</f>
        <v>#REF!</v>
      </c>
    </row>
    <row r="343" spans="1:8" s="10" customFormat="1">
      <c r="A343" s="1" t="s">
        <v>145</v>
      </c>
      <c r="B343" s="2" t="s">
        <v>363</v>
      </c>
      <c r="C343" s="2" t="s">
        <v>292</v>
      </c>
      <c r="D343" s="2" t="s">
        <v>150</v>
      </c>
      <c r="E343" s="2" t="s">
        <v>305</v>
      </c>
      <c r="F343" s="2" t="s">
        <v>74</v>
      </c>
      <c r="G343" s="13" t="s">
        <v>132</v>
      </c>
      <c r="H343" s="17" t="e">
        <f>H344</f>
        <v>#REF!</v>
      </c>
    </row>
    <row r="344" spans="1:8" s="10" customFormat="1" ht="25.5">
      <c r="A344" s="1" t="s">
        <v>77</v>
      </c>
      <c r="B344" s="2" t="s">
        <v>363</v>
      </c>
      <c r="C344" s="2" t="s">
        <v>292</v>
      </c>
      <c r="D344" s="2" t="s">
        <v>150</v>
      </c>
      <c r="E344" s="2" t="s">
        <v>305</v>
      </c>
      <c r="F344" s="2" t="s">
        <v>74</v>
      </c>
      <c r="G344" s="13" t="s">
        <v>73</v>
      </c>
      <c r="H344" s="17" t="e">
        <f>#REF!</f>
        <v>#REF!</v>
      </c>
    </row>
    <row r="345" spans="1:8" s="10" customFormat="1" ht="25.5">
      <c r="A345" s="1" t="s">
        <v>123</v>
      </c>
      <c r="B345" s="2" t="s">
        <v>363</v>
      </c>
      <c r="C345" s="2" t="s">
        <v>292</v>
      </c>
      <c r="D345" s="2" t="s">
        <v>150</v>
      </c>
      <c r="E345" s="2" t="s">
        <v>305</v>
      </c>
      <c r="F345" s="2" t="s">
        <v>74</v>
      </c>
      <c r="G345" s="13" t="s">
        <v>124</v>
      </c>
      <c r="H345" s="17" t="e">
        <f>H346+H347</f>
        <v>#REF!</v>
      </c>
    </row>
    <row r="346" spans="1:8" s="10" customFormat="1">
      <c r="A346" s="1" t="s">
        <v>111</v>
      </c>
      <c r="B346" s="2" t="s">
        <v>363</v>
      </c>
      <c r="C346" s="2" t="s">
        <v>292</v>
      </c>
      <c r="D346" s="2" t="s">
        <v>150</v>
      </c>
      <c r="E346" s="2" t="s">
        <v>305</v>
      </c>
      <c r="F346" s="2" t="s">
        <v>74</v>
      </c>
      <c r="G346" s="13" t="s">
        <v>75</v>
      </c>
      <c r="H346" s="17" t="e">
        <f>#REF!</f>
        <v>#REF!</v>
      </c>
    </row>
    <row r="347" spans="1:8" s="10" customFormat="1">
      <c r="A347" s="1" t="s">
        <v>125</v>
      </c>
      <c r="B347" s="2" t="s">
        <v>363</v>
      </c>
      <c r="C347" s="2" t="s">
        <v>292</v>
      </c>
      <c r="D347" s="2" t="s">
        <v>150</v>
      </c>
      <c r="E347" s="2" t="s">
        <v>305</v>
      </c>
      <c r="F347" s="2" t="s">
        <v>74</v>
      </c>
      <c r="G347" s="13">
        <v>620</v>
      </c>
      <c r="H347" s="17" t="e">
        <f>#REF!</f>
        <v>#REF!</v>
      </c>
    </row>
    <row r="348" spans="1:8" s="10" customFormat="1">
      <c r="A348" s="1" t="s">
        <v>92</v>
      </c>
      <c r="B348" s="2" t="s">
        <v>363</v>
      </c>
      <c r="C348" s="2" t="s">
        <v>292</v>
      </c>
      <c r="D348" s="2" t="s">
        <v>150</v>
      </c>
      <c r="E348" s="2" t="s">
        <v>305</v>
      </c>
      <c r="F348" s="2" t="s">
        <v>74</v>
      </c>
      <c r="G348" s="13" t="s">
        <v>380</v>
      </c>
      <c r="H348" s="17" t="e">
        <f>H349</f>
        <v>#REF!</v>
      </c>
    </row>
    <row r="349" spans="1:8" s="10" customFormat="1">
      <c r="A349" s="1" t="s">
        <v>80</v>
      </c>
      <c r="B349" s="2" t="s">
        <v>363</v>
      </c>
      <c r="C349" s="2" t="s">
        <v>292</v>
      </c>
      <c r="D349" s="2" t="s">
        <v>150</v>
      </c>
      <c r="E349" s="2" t="s">
        <v>305</v>
      </c>
      <c r="F349" s="2" t="s">
        <v>74</v>
      </c>
      <c r="G349" s="13" t="s">
        <v>93</v>
      </c>
      <c r="H349" s="17" t="e">
        <f>#REF!</f>
        <v>#REF!</v>
      </c>
    </row>
    <row r="350" spans="1:8" s="10" customFormat="1" ht="38.25">
      <c r="A350" s="1" t="s">
        <v>628</v>
      </c>
      <c r="B350" s="2" t="s">
        <v>363</v>
      </c>
      <c r="C350" s="2" t="s">
        <v>292</v>
      </c>
      <c r="D350" s="2" t="s">
        <v>627</v>
      </c>
      <c r="E350" s="2" t="s">
        <v>81</v>
      </c>
      <c r="F350" s="2" t="s">
        <v>66</v>
      </c>
      <c r="G350" s="13"/>
      <c r="H350" s="17" t="e">
        <f>H351</f>
        <v>#REF!</v>
      </c>
    </row>
    <row r="351" spans="1:8" s="10" customFormat="1" ht="25.5">
      <c r="A351" s="1" t="s">
        <v>287</v>
      </c>
      <c r="B351" s="2" t="s">
        <v>363</v>
      </c>
      <c r="C351" s="2" t="s">
        <v>292</v>
      </c>
      <c r="D351" s="2" t="s">
        <v>627</v>
      </c>
      <c r="E351" s="2" t="s">
        <v>81</v>
      </c>
      <c r="F351" s="2" t="s">
        <v>747</v>
      </c>
      <c r="G351" s="13"/>
      <c r="H351" s="17" t="e">
        <f>H352</f>
        <v>#REF!</v>
      </c>
    </row>
    <row r="352" spans="1:8" s="10" customFormat="1" ht="25.5">
      <c r="A352" s="1" t="s">
        <v>131</v>
      </c>
      <c r="B352" s="2" t="s">
        <v>363</v>
      </c>
      <c r="C352" s="2" t="s">
        <v>292</v>
      </c>
      <c r="D352" s="2" t="s">
        <v>627</v>
      </c>
      <c r="E352" s="2" t="s">
        <v>81</v>
      </c>
      <c r="F352" s="2" t="s">
        <v>747</v>
      </c>
      <c r="G352" s="13" t="s">
        <v>132</v>
      </c>
      <c r="H352" s="17" t="e">
        <f>H353</f>
        <v>#REF!</v>
      </c>
    </row>
    <row r="353" spans="1:8" s="10" customFormat="1" ht="25.5">
      <c r="A353" s="1" t="s">
        <v>77</v>
      </c>
      <c r="B353" s="2" t="s">
        <v>363</v>
      </c>
      <c r="C353" s="2" t="s">
        <v>292</v>
      </c>
      <c r="D353" s="2" t="s">
        <v>627</v>
      </c>
      <c r="E353" s="2" t="s">
        <v>81</v>
      </c>
      <c r="F353" s="2" t="s">
        <v>747</v>
      </c>
      <c r="G353" s="13" t="s">
        <v>73</v>
      </c>
      <c r="H353" s="17" t="e">
        <f>#REF!</f>
        <v>#REF!</v>
      </c>
    </row>
    <row r="354" spans="1:8" s="10" customFormat="1" ht="25.5">
      <c r="A354" s="1" t="s">
        <v>167</v>
      </c>
      <c r="B354" s="2" t="s">
        <v>363</v>
      </c>
      <c r="C354" s="2" t="s">
        <v>292</v>
      </c>
      <c r="D354" s="2" t="s">
        <v>168</v>
      </c>
      <c r="E354" s="2" t="s">
        <v>81</v>
      </c>
      <c r="F354" s="2" t="s">
        <v>66</v>
      </c>
      <c r="G354" s="13"/>
      <c r="H354" s="17" t="e">
        <f>H355</f>
        <v>#REF!</v>
      </c>
    </row>
    <row r="355" spans="1:8" s="10" customFormat="1" ht="25.5">
      <c r="A355" s="1" t="s">
        <v>755</v>
      </c>
      <c r="B355" s="2" t="s">
        <v>363</v>
      </c>
      <c r="C355" s="2" t="s">
        <v>292</v>
      </c>
      <c r="D355" s="2" t="s">
        <v>168</v>
      </c>
      <c r="E355" s="2" t="s">
        <v>81</v>
      </c>
      <c r="F355" s="2" t="s">
        <v>71</v>
      </c>
      <c r="G355" s="13"/>
      <c r="H355" s="17" t="e">
        <f>H356+H358+H360</f>
        <v>#REF!</v>
      </c>
    </row>
    <row r="356" spans="1:8" s="10" customFormat="1" ht="51">
      <c r="A356" s="1" t="s">
        <v>153</v>
      </c>
      <c r="B356" s="2" t="s">
        <v>363</v>
      </c>
      <c r="C356" s="2" t="s">
        <v>292</v>
      </c>
      <c r="D356" s="2" t="s">
        <v>168</v>
      </c>
      <c r="E356" s="2" t="s">
        <v>81</v>
      </c>
      <c r="F356" s="2" t="s">
        <v>71</v>
      </c>
      <c r="G356" s="13" t="s">
        <v>130</v>
      </c>
      <c r="H356" s="17" t="e">
        <f>H357</f>
        <v>#REF!</v>
      </c>
    </row>
    <row r="357" spans="1:8" s="10" customFormat="1" ht="25.5">
      <c r="A357" s="1" t="s">
        <v>76</v>
      </c>
      <c r="B357" s="2" t="s">
        <v>363</v>
      </c>
      <c r="C357" s="2" t="s">
        <v>292</v>
      </c>
      <c r="D357" s="2" t="s">
        <v>168</v>
      </c>
      <c r="E357" s="2" t="s">
        <v>81</v>
      </c>
      <c r="F357" s="2" t="s">
        <v>71</v>
      </c>
      <c r="G357" s="13">
        <v>120</v>
      </c>
      <c r="H357" s="17" t="e">
        <f>#REF!</f>
        <v>#REF!</v>
      </c>
    </row>
    <row r="358" spans="1:8" s="10" customFormat="1" ht="25.5">
      <c r="A358" s="1" t="s">
        <v>131</v>
      </c>
      <c r="B358" s="2" t="s">
        <v>363</v>
      </c>
      <c r="C358" s="2" t="s">
        <v>292</v>
      </c>
      <c r="D358" s="2" t="s">
        <v>168</v>
      </c>
      <c r="E358" s="2" t="s">
        <v>81</v>
      </c>
      <c r="F358" s="2" t="s">
        <v>71</v>
      </c>
      <c r="G358" s="13" t="s">
        <v>132</v>
      </c>
      <c r="H358" s="17" t="e">
        <f>H359</f>
        <v>#REF!</v>
      </c>
    </row>
    <row r="359" spans="1:8" s="10" customFormat="1" ht="25.5">
      <c r="A359" s="1" t="s">
        <v>77</v>
      </c>
      <c r="B359" s="2" t="s">
        <v>363</v>
      </c>
      <c r="C359" s="2" t="s">
        <v>292</v>
      </c>
      <c r="D359" s="2" t="s">
        <v>168</v>
      </c>
      <c r="E359" s="2" t="s">
        <v>81</v>
      </c>
      <c r="F359" s="2" t="s">
        <v>71</v>
      </c>
      <c r="G359" s="13" t="s">
        <v>73</v>
      </c>
      <c r="H359" s="17" t="e">
        <f>#REF!</f>
        <v>#REF!</v>
      </c>
    </row>
    <row r="360" spans="1:8" s="10" customFormat="1">
      <c r="A360" s="1" t="s">
        <v>92</v>
      </c>
      <c r="B360" s="2" t="s">
        <v>363</v>
      </c>
      <c r="C360" s="2" t="s">
        <v>292</v>
      </c>
      <c r="D360" s="2" t="s">
        <v>168</v>
      </c>
      <c r="E360" s="2" t="s">
        <v>81</v>
      </c>
      <c r="F360" s="2" t="s">
        <v>71</v>
      </c>
      <c r="G360" s="13" t="s">
        <v>380</v>
      </c>
      <c r="H360" s="17" t="e">
        <f>H361</f>
        <v>#REF!</v>
      </c>
    </row>
    <row r="361" spans="1:8" s="10" customFormat="1">
      <c r="A361" s="1" t="s">
        <v>80</v>
      </c>
      <c r="B361" s="2" t="s">
        <v>363</v>
      </c>
      <c r="C361" s="2" t="s">
        <v>292</v>
      </c>
      <c r="D361" s="2" t="s">
        <v>168</v>
      </c>
      <c r="E361" s="2" t="s">
        <v>81</v>
      </c>
      <c r="F361" s="2" t="s">
        <v>71</v>
      </c>
      <c r="G361" s="13" t="s">
        <v>93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368</v>
      </c>
      <c r="B363" s="2" t="s">
        <v>336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369</v>
      </c>
      <c r="B364" s="2" t="s">
        <v>336</v>
      </c>
      <c r="C364" s="2" t="s">
        <v>359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621</v>
      </c>
      <c r="B365" s="2" t="s">
        <v>336</v>
      </c>
      <c r="C365" s="2" t="s">
        <v>359</v>
      </c>
      <c r="D365" s="2" t="s">
        <v>152</v>
      </c>
      <c r="E365" s="2" t="s">
        <v>81</v>
      </c>
      <c r="F365" s="2" t="s">
        <v>66</v>
      </c>
      <c r="G365" s="13"/>
      <c r="H365" s="17" t="e">
        <f t="shared" si="0"/>
        <v>#REF!</v>
      </c>
    </row>
    <row r="366" spans="1:8" s="10" customFormat="1" ht="38.25">
      <c r="A366" s="1" t="s">
        <v>754</v>
      </c>
      <c r="B366" s="2" t="s">
        <v>336</v>
      </c>
      <c r="C366" s="2" t="s">
        <v>359</v>
      </c>
      <c r="D366" s="2" t="s">
        <v>152</v>
      </c>
      <c r="E366" s="2" t="s">
        <v>82</v>
      </c>
      <c r="F366" s="2" t="s">
        <v>66</v>
      </c>
      <c r="G366" s="13"/>
      <c r="H366" s="17" t="e">
        <f t="shared" si="0"/>
        <v>#REF!</v>
      </c>
    </row>
    <row r="367" spans="1:8" s="10" customFormat="1" ht="25.5">
      <c r="A367" s="1" t="s">
        <v>291</v>
      </c>
      <c r="B367" s="2" t="s">
        <v>336</v>
      </c>
      <c r="C367" s="2" t="s">
        <v>359</v>
      </c>
      <c r="D367" s="2" t="s">
        <v>152</v>
      </c>
      <c r="E367" s="2" t="s">
        <v>82</v>
      </c>
      <c r="F367" s="2" t="s">
        <v>484</v>
      </c>
      <c r="G367" s="13"/>
      <c r="H367" s="17" t="e">
        <f t="shared" si="0"/>
        <v>#REF!</v>
      </c>
    </row>
    <row r="368" spans="1:8" s="10" customFormat="1">
      <c r="A368" s="1" t="s">
        <v>361</v>
      </c>
      <c r="B368" s="2" t="s">
        <v>336</v>
      </c>
      <c r="C368" s="2" t="s">
        <v>359</v>
      </c>
      <c r="D368" s="2" t="s">
        <v>152</v>
      </c>
      <c r="E368" s="2" t="s">
        <v>82</v>
      </c>
      <c r="F368" s="2" t="s">
        <v>484</v>
      </c>
      <c r="G368" s="13" t="s">
        <v>179</v>
      </c>
      <c r="H368" s="17" t="e">
        <f t="shared" si="0"/>
        <v>#REF!</v>
      </c>
    </row>
    <row r="369" spans="1:8" s="10" customFormat="1">
      <c r="A369" s="1" t="s">
        <v>101</v>
      </c>
      <c r="B369" s="2" t="s">
        <v>336</v>
      </c>
      <c r="C369" s="2" t="s">
        <v>359</v>
      </c>
      <c r="D369" s="2" t="s">
        <v>152</v>
      </c>
      <c r="E369" s="2" t="s">
        <v>82</v>
      </c>
      <c r="F369" s="2" t="s">
        <v>484</v>
      </c>
      <c r="G369" s="13" t="s">
        <v>102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322</v>
      </c>
      <c r="B371" s="2" t="s">
        <v>359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296</v>
      </c>
      <c r="B372" s="2" t="s">
        <v>359</v>
      </c>
      <c r="C372" s="2" t="s">
        <v>333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656</v>
      </c>
      <c r="B373" s="2" t="s">
        <v>359</v>
      </c>
      <c r="C373" s="2" t="s">
        <v>333</v>
      </c>
      <c r="D373" s="2" t="s">
        <v>333</v>
      </c>
      <c r="E373" s="2" t="s">
        <v>81</v>
      </c>
      <c r="F373" s="2" t="s">
        <v>66</v>
      </c>
      <c r="G373" s="13"/>
      <c r="H373" s="17" t="e">
        <f>H374+H390</f>
        <v>#REF!</v>
      </c>
    </row>
    <row r="374" spans="1:8" s="10" customFormat="1" ht="51">
      <c r="A374" s="1" t="s">
        <v>658</v>
      </c>
      <c r="B374" s="2" t="s">
        <v>359</v>
      </c>
      <c r="C374" s="2" t="s">
        <v>333</v>
      </c>
      <c r="D374" s="2" t="s">
        <v>333</v>
      </c>
      <c r="E374" s="2">
        <v>2</v>
      </c>
      <c r="F374" s="2" t="s">
        <v>66</v>
      </c>
      <c r="G374" s="13"/>
      <c r="H374" s="17" t="e">
        <f>H375+H384+H387</f>
        <v>#REF!</v>
      </c>
    </row>
    <row r="375" spans="1:8" s="10" customFormat="1">
      <c r="A375" s="1" t="s">
        <v>78</v>
      </c>
      <c r="B375" s="2" t="s">
        <v>359</v>
      </c>
      <c r="C375" s="2" t="s">
        <v>333</v>
      </c>
      <c r="D375" s="2" t="s">
        <v>333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270</v>
      </c>
      <c r="B376" s="2" t="s">
        <v>359</v>
      </c>
      <c r="C376" s="2" t="s">
        <v>333</v>
      </c>
      <c r="D376" s="2" t="s">
        <v>333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277</v>
      </c>
      <c r="B377" s="2" t="s">
        <v>359</v>
      </c>
      <c r="C377" s="2" t="s">
        <v>333</v>
      </c>
      <c r="D377" s="2" t="s">
        <v>333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131</v>
      </c>
      <c r="B378" s="2" t="s">
        <v>359</v>
      </c>
      <c r="C378" s="2" t="s">
        <v>333</v>
      </c>
      <c r="D378" s="2" t="s">
        <v>333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77</v>
      </c>
      <c r="B379" s="2" t="s">
        <v>359</v>
      </c>
      <c r="C379" s="2" t="s">
        <v>333</v>
      </c>
      <c r="D379" s="2" t="s">
        <v>333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123</v>
      </c>
      <c r="B380" s="2" t="s">
        <v>359</v>
      </c>
      <c r="C380" s="2" t="s">
        <v>333</v>
      </c>
      <c r="D380" s="2" t="s">
        <v>333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111</v>
      </c>
      <c r="B381" s="2" t="s">
        <v>359</v>
      </c>
      <c r="C381" s="2" t="s">
        <v>333</v>
      </c>
      <c r="D381" s="2" t="s">
        <v>333</v>
      </c>
      <c r="E381" s="2">
        <v>2</v>
      </c>
      <c r="F381" s="2">
        <v>7010</v>
      </c>
      <c r="G381" s="13" t="s">
        <v>75</v>
      </c>
      <c r="H381" s="17" t="e">
        <f>#REF!</f>
        <v>#REF!</v>
      </c>
    </row>
    <row r="382" spans="1:8" s="10" customFormat="1">
      <c r="A382" s="1" t="s">
        <v>92</v>
      </c>
      <c r="B382" s="2" t="s">
        <v>359</v>
      </c>
      <c r="C382" s="2" t="s">
        <v>333</v>
      </c>
      <c r="D382" s="2" t="s">
        <v>333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80</v>
      </c>
      <c r="B383" s="2" t="s">
        <v>359</v>
      </c>
      <c r="C383" s="2" t="s">
        <v>333</v>
      </c>
      <c r="D383" s="2" t="s">
        <v>333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669</v>
      </c>
      <c r="B384" s="2" t="s">
        <v>359</v>
      </c>
      <c r="C384" s="2" t="s">
        <v>333</v>
      </c>
      <c r="D384" s="2" t="s">
        <v>333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131</v>
      </c>
      <c r="B385" s="2" t="s">
        <v>359</v>
      </c>
      <c r="C385" s="2" t="s">
        <v>333</v>
      </c>
      <c r="D385" s="2" t="s">
        <v>333</v>
      </c>
      <c r="E385" s="2">
        <v>2</v>
      </c>
      <c r="F385" s="2">
        <v>7050</v>
      </c>
      <c r="G385" s="13" t="s">
        <v>132</v>
      </c>
      <c r="H385" s="17" t="e">
        <f>H386</f>
        <v>#REF!</v>
      </c>
    </row>
    <row r="386" spans="1:8" s="10" customFormat="1" ht="25.5">
      <c r="A386" s="1" t="s">
        <v>279</v>
      </c>
      <c r="B386" s="2" t="s">
        <v>359</v>
      </c>
      <c r="C386" s="2" t="s">
        <v>333</v>
      </c>
      <c r="D386" s="2" t="s">
        <v>333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276</v>
      </c>
      <c r="B387" s="2" t="s">
        <v>359</v>
      </c>
      <c r="C387" s="2" t="s">
        <v>333</v>
      </c>
      <c r="D387" s="2" t="s">
        <v>333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131</v>
      </c>
      <c r="B388" s="2" t="s">
        <v>359</v>
      </c>
      <c r="C388" s="2" t="s">
        <v>333</v>
      </c>
      <c r="D388" s="2" t="s">
        <v>333</v>
      </c>
      <c r="E388" s="2">
        <v>2</v>
      </c>
      <c r="F388" s="2">
        <v>7152</v>
      </c>
      <c r="G388" s="13" t="s">
        <v>132</v>
      </c>
      <c r="H388" s="17" t="e">
        <f>H389</f>
        <v>#REF!</v>
      </c>
    </row>
    <row r="389" spans="1:8" s="10" customFormat="1" ht="25.5">
      <c r="A389" s="1" t="s">
        <v>279</v>
      </c>
      <c r="B389" s="2" t="s">
        <v>359</v>
      </c>
      <c r="C389" s="2" t="s">
        <v>333</v>
      </c>
      <c r="D389" s="2" t="s">
        <v>333</v>
      </c>
      <c r="E389" s="2">
        <v>2</v>
      </c>
      <c r="F389" s="2">
        <v>7152</v>
      </c>
      <c r="G389" s="13" t="s">
        <v>278</v>
      </c>
      <c r="H389" s="17" t="e">
        <f>#REF!</f>
        <v>#REF!</v>
      </c>
    </row>
    <row r="390" spans="1:8" s="10" customFormat="1" ht="25.5">
      <c r="A390" s="1" t="s">
        <v>659</v>
      </c>
      <c r="B390" s="2" t="s">
        <v>359</v>
      </c>
      <c r="C390" s="2" t="s">
        <v>333</v>
      </c>
      <c r="D390" s="2" t="s">
        <v>333</v>
      </c>
      <c r="E390" s="2">
        <v>3</v>
      </c>
      <c r="F390" s="2" t="s">
        <v>66</v>
      </c>
      <c r="G390" s="13"/>
      <c r="H390" s="17" t="e">
        <f>H391</f>
        <v>#REF!</v>
      </c>
    </row>
    <row r="391" spans="1:8" s="10" customFormat="1" ht="25.5">
      <c r="A391" s="1" t="s">
        <v>755</v>
      </c>
      <c r="B391" s="2" t="s">
        <v>359</v>
      </c>
      <c r="C391" s="2" t="s">
        <v>333</v>
      </c>
      <c r="D391" s="2" t="s">
        <v>333</v>
      </c>
      <c r="E391" s="2">
        <v>3</v>
      </c>
      <c r="F391" s="2" t="s">
        <v>71</v>
      </c>
      <c r="G391" s="13"/>
      <c r="H391" s="17" t="e">
        <f>H392+H394+H396</f>
        <v>#REF!</v>
      </c>
    </row>
    <row r="392" spans="1:8" s="10" customFormat="1" ht="51">
      <c r="A392" s="1" t="s">
        <v>270</v>
      </c>
      <c r="B392" s="2" t="s">
        <v>359</v>
      </c>
      <c r="C392" s="2" t="s">
        <v>333</v>
      </c>
      <c r="D392" s="2" t="s">
        <v>333</v>
      </c>
      <c r="E392" s="2">
        <v>3</v>
      </c>
      <c r="F392" s="2" t="s">
        <v>71</v>
      </c>
      <c r="G392" s="13">
        <v>100</v>
      </c>
      <c r="H392" s="17" t="e">
        <f>H393</f>
        <v>#REF!</v>
      </c>
    </row>
    <row r="393" spans="1:8" s="10" customFormat="1" ht="25.5">
      <c r="A393" s="1" t="s">
        <v>76</v>
      </c>
      <c r="B393" s="2" t="s">
        <v>359</v>
      </c>
      <c r="C393" s="2" t="s">
        <v>333</v>
      </c>
      <c r="D393" s="2" t="s">
        <v>333</v>
      </c>
      <c r="E393" s="2">
        <v>3</v>
      </c>
      <c r="F393" s="2" t="s">
        <v>71</v>
      </c>
      <c r="G393" s="13">
        <v>120</v>
      </c>
      <c r="H393" s="17" t="e">
        <f>#REF!</f>
        <v>#REF!</v>
      </c>
    </row>
    <row r="394" spans="1:8" s="10" customFormat="1" ht="25.5">
      <c r="A394" s="1" t="s">
        <v>131</v>
      </c>
      <c r="B394" s="2" t="s">
        <v>359</v>
      </c>
      <c r="C394" s="2" t="s">
        <v>333</v>
      </c>
      <c r="D394" s="2" t="s">
        <v>333</v>
      </c>
      <c r="E394" s="2">
        <v>3</v>
      </c>
      <c r="F394" s="2" t="s">
        <v>71</v>
      </c>
      <c r="G394" s="13">
        <v>200</v>
      </c>
      <c r="H394" s="17" t="e">
        <f>H395</f>
        <v>#REF!</v>
      </c>
    </row>
    <row r="395" spans="1:8" s="10" customFormat="1" ht="25.5">
      <c r="A395" s="1" t="s">
        <v>77</v>
      </c>
      <c r="B395" s="2" t="s">
        <v>359</v>
      </c>
      <c r="C395" s="2" t="s">
        <v>333</v>
      </c>
      <c r="D395" s="2" t="s">
        <v>333</v>
      </c>
      <c r="E395" s="2">
        <v>3</v>
      </c>
      <c r="F395" s="2" t="s">
        <v>71</v>
      </c>
      <c r="G395" s="13">
        <v>240</v>
      </c>
      <c r="H395" s="17" t="e">
        <f>#REF!</f>
        <v>#REF!</v>
      </c>
    </row>
    <row r="396" spans="1:8" s="10" customFormat="1">
      <c r="A396" s="1" t="s">
        <v>92</v>
      </c>
      <c r="B396" s="2" t="s">
        <v>359</v>
      </c>
      <c r="C396" s="2" t="s">
        <v>333</v>
      </c>
      <c r="D396" s="2" t="s">
        <v>333</v>
      </c>
      <c r="E396" s="2">
        <v>3</v>
      </c>
      <c r="F396" s="2" t="s">
        <v>71</v>
      </c>
      <c r="G396" s="13">
        <v>800</v>
      </c>
      <c r="H396" s="17" t="e">
        <f>H397</f>
        <v>#REF!</v>
      </c>
    </row>
    <row r="397" spans="1:8" s="10" customFormat="1">
      <c r="A397" s="1" t="s">
        <v>80</v>
      </c>
      <c r="B397" s="2" t="s">
        <v>359</v>
      </c>
      <c r="C397" s="2" t="s">
        <v>333</v>
      </c>
      <c r="D397" s="2" t="s">
        <v>333</v>
      </c>
      <c r="E397" s="2">
        <v>3</v>
      </c>
      <c r="F397" s="2" t="s">
        <v>71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307</v>
      </c>
      <c r="B399" s="2" t="s">
        <v>359</v>
      </c>
      <c r="C399" s="2" t="s">
        <v>290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656</v>
      </c>
      <c r="B400" s="2" t="s">
        <v>359</v>
      </c>
      <c r="C400" s="2" t="s">
        <v>290</v>
      </c>
      <c r="D400" s="2" t="s">
        <v>333</v>
      </c>
      <c r="E400" s="2" t="s">
        <v>81</v>
      </c>
      <c r="F400" s="2" t="s">
        <v>66</v>
      </c>
      <c r="G400" s="13"/>
      <c r="H400" s="17" t="e">
        <f>H401</f>
        <v>#REF!</v>
      </c>
    </row>
    <row r="401" spans="1:8" s="10" customFormat="1">
      <c r="A401" s="1" t="s">
        <v>657</v>
      </c>
      <c r="B401" s="2" t="s">
        <v>359</v>
      </c>
      <c r="C401" s="2" t="s">
        <v>290</v>
      </c>
      <c r="D401" s="2" t="s">
        <v>333</v>
      </c>
      <c r="E401" s="2" t="s">
        <v>82</v>
      </c>
      <c r="F401" s="2" t="s">
        <v>66</v>
      </c>
      <c r="G401" s="13"/>
      <c r="H401" s="17" t="e">
        <f>H402</f>
        <v>#REF!</v>
      </c>
    </row>
    <row r="402" spans="1:8" s="10" customFormat="1">
      <c r="A402" s="1" t="s">
        <v>78</v>
      </c>
      <c r="B402" s="2" t="s">
        <v>359</v>
      </c>
      <c r="C402" s="2" t="s">
        <v>290</v>
      </c>
      <c r="D402" s="2" t="s">
        <v>333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270</v>
      </c>
      <c r="B403" s="2" t="s">
        <v>359</v>
      </c>
      <c r="C403" s="2" t="s">
        <v>290</v>
      </c>
      <c r="D403" s="2" t="s">
        <v>333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277</v>
      </c>
      <c r="B404" s="2" t="s">
        <v>359</v>
      </c>
      <c r="C404" s="2" t="s">
        <v>290</v>
      </c>
      <c r="D404" s="2" t="s">
        <v>333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131</v>
      </c>
      <c r="B405" s="2" t="s">
        <v>359</v>
      </c>
      <c r="C405" s="2" t="s">
        <v>290</v>
      </c>
      <c r="D405" s="2" t="s">
        <v>333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77</v>
      </c>
      <c r="B406" s="2" t="s">
        <v>359</v>
      </c>
      <c r="C406" s="2" t="s">
        <v>290</v>
      </c>
      <c r="D406" s="2" t="s">
        <v>333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123</v>
      </c>
      <c r="B407" s="2" t="s">
        <v>359</v>
      </c>
      <c r="C407" s="2" t="s">
        <v>290</v>
      </c>
      <c r="D407" s="2" t="s">
        <v>333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111</v>
      </c>
      <c r="B408" s="2" t="s">
        <v>359</v>
      </c>
      <c r="C408" s="2" t="s">
        <v>290</v>
      </c>
      <c r="D408" s="2" t="s">
        <v>333</v>
      </c>
      <c r="E408" s="2">
        <v>1</v>
      </c>
      <c r="F408" s="2">
        <v>7010</v>
      </c>
      <c r="G408" s="13" t="s">
        <v>75</v>
      </c>
      <c r="H408" s="17" t="e">
        <f>#REF!</f>
        <v>#REF!</v>
      </c>
    </row>
    <row r="409" spans="1:8" s="10" customFormat="1">
      <c r="A409" s="1" t="s">
        <v>92</v>
      </c>
      <c r="B409" s="2" t="s">
        <v>359</v>
      </c>
      <c r="C409" s="2" t="s">
        <v>290</v>
      </c>
      <c r="D409" s="2" t="s">
        <v>333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80</v>
      </c>
      <c r="B410" s="2" t="s">
        <v>359</v>
      </c>
      <c r="C410" s="2" t="s">
        <v>290</v>
      </c>
      <c r="D410" s="2" t="s">
        <v>333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334</v>
      </c>
      <c r="B412" s="2" t="s">
        <v>335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386</v>
      </c>
      <c r="B413" s="2" t="s">
        <v>335</v>
      </c>
      <c r="C413" s="2" t="s">
        <v>363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612</v>
      </c>
      <c r="B414" s="2" t="s">
        <v>335</v>
      </c>
      <c r="C414" s="2" t="s">
        <v>363</v>
      </c>
      <c r="D414" s="2" t="s">
        <v>375</v>
      </c>
      <c r="E414" s="2" t="s">
        <v>81</v>
      </c>
      <c r="F414" s="2" t="s">
        <v>66</v>
      </c>
      <c r="G414" s="13"/>
      <c r="H414" s="17" t="e">
        <f>H415</f>
        <v>#REF!</v>
      </c>
    </row>
    <row r="415" spans="1:8" s="10" customFormat="1" ht="25.5">
      <c r="A415" s="1" t="s">
        <v>166</v>
      </c>
      <c r="B415" s="2" t="s">
        <v>335</v>
      </c>
      <c r="C415" s="2" t="s">
        <v>363</v>
      </c>
      <c r="D415" s="2" t="s">
        <v>375</v>
      </c>
      <c r="E415" s="2" t="s">
        <v>356</v>
      </c>
      <c r="F415" s="2" t="s">
        <v>66</v>
      </c>
      <c r="G415" s="13"/>
      <c r="H415" s="17" t="e">
        <f>H416</f>
        <v>#REF!</v>
      </c>
    </row>
    <row r="416" spans="1:8" s="10" customFormat="1" ht="25.5">
      <c r="A416" s="1" t="s">
        <v>755</v>
      </c>
      <c r="B416" s="2" t="s">
        <v>335</v>
      </c>
      <c r="C416" s="2" t="s">
        <v>363</v>
      </c>
      <c r="D416" s="2" t="s">
        <v>375</v>
      </c>
      <c r="E416" s="2" t="s">
        <v>356</v>
      </c>
      <c r="F416" s="2" t="s">
        <v>71</v>
      </c>
      <c r="G416" s="13"/>
      <c r="H416" s="17" t="e">
        <f>H417+H419+H421</f>
        <v>#REF!</v>
      </c>
    </row>
    <row r="417" spans="1:8" s="10" customFormat="1" ht="51">
      <c r="A417" s="1" t="s">
        <v>153</v>
      </c>
      <c r="B417" s="2" t="s">
        <v>335</v>
      </c>
      <c r="C417" s="2" t="s">
        <v>363</v>
      </c>
      <c r="D417" s="2" t="s">
        <v>375</v>
      </c>
      <c r="E417" s="2" t="s">
        <v>356</v>
      </c>
      <c r="F417" s="2" t="s">
        <v>71</v>
      </c>
      <c r="G417" s="13" t="s">
        <v>130</v>
      </c>
      <c r="H417" s="17" t="e">
        <f>H418</f>
        <v>#REF!</v>
      </c>
    </row>
    <row r="418" spans="1:8" s="10" customFormat="1" ht="25.5">
      <c r="A418" s="1" t="s">
        <v>76</v>
      </c>
      <c r="B418" s="2" t="s">
        <v>335</v>
      </c>
      <c r="C418" s="2" t="s">
        <v>363</v>
      </c>
      <c r="D418" s="2" t="s">
        <v>375</v>
      </c>
      <c r="E418" s="2" t="s">
        <v>356</v>
      </c>
      <c r="F418" s="2" t="s">
        <v>71</v>
      </c>
      <c r="G418" s="13">
        <v>120</v>
      </c>
      <c r="H418" s="17" t="e">
        <f>#REF!</f>
        <v>#REF!</v>
      </c>
    </row>
    <row r="419" spans="1:8" s="10" customFormat="1" ht="25.5">
      <c r="A419" s="1" t="s">
        <v>131</v>
      </c>
      <c r="B419" s="2" t="s">
        <v>335</v>
      </c>
      <c r="C419" s="2" t="s">
        <v>363</v>
      </c>
      <c r="D419" s="2" t="s">
        <v>375</v>
      </c>
      <c r="E419" s="2" t="s">
        <v>356</v>
      </c>
      <c r="F419" s="2" t="s">
        <v>71</v>
      </c>
      <c r="G419" s="13" t="s">
        <v>132</v>
      </c>
      <c r="H419" s="17" t="e">
        <f>H420</f>
        <v>#REF!</v>
      </c>
    </row>
    <row r="420" spans="1:8" s="10" customFormat="1" ht="25.5">
      <c r="A420" s="1" t="s">
        <v>77</v>
      </c>
      <c r="B420" s="2" t="s">
        <v>335</v>
      </c>
      <c r="C420" s="2" t="s">
        <v>363</v>
      </c>
      <c r="D420" s="2" t="s">
        <v>375</v>
      </c>
      <c r="E420" s="2" t="s">
        <v>356</v>
      </c>
      <c r="F420" s="2" t="s">
        <v>71</v>
      </c>
      <c r="G420" s="13" t="s">
        <v>73</v>
      </c>
      <c r="H420" s="17" t="e">
        <f>#REF!</f>
        <v>#REF!</v>
      </c>
    </row>
    <row r="421" spans="1:8" s="10" customFormat="1">
      <c r="A421" s="1" t="s">
        <v>92</v>
      </c>
      <c r="B421" s="2" t="s">
        <v>335</v>
      </c>
      <c r="C421" s="2" t="s">
        <v>363</v>
      </c>
      <c r="D421" s="2" t="s">
        <v>375</v>
      </c>
      <c r="E421" s="2" t="s">
        <v>356</v>
      </c>
      <c r="F421" s="2" t="s">
        <v>71</v>
      </c>
      <c r="G421" s="13" t="s">
        <v>380</v>
      </c>
      <c r="H421" s="17" t="e">
        <f>H422</f>
        <v>#REF!</v>
      </c>
    </row>
    <row r="422" spans="1:8" s="10" customFormat="1">
      <c r="A422" s="1" t="s">
        <v>80</v>
      </c>
      <c r="B422" s="2" t="s">
        <v>335</v>
      </c>
      <c r="C422" s="2" t="s">
        <v>363</v>
      </c>
      <c r="D422" s="2" t="s">
        <v>375</v>
      </c>
      <c r="E422" s="2" t="s">
        <v>356</v>
      </c>
      <c r="F422" s="2" t="s">
        <v>71</v>
      </c>
      <c r="G422" s="13" t="s">
        <v>93</v>
      </c>
      <c r="H422" s="17" t="e">
        <f>#REF!</f>
        <v>#REF!</v>
      </c>
    </row>
    <row r="423" spans="1:8" s="10" customFormat="1" ht="38.25">
      <c r="A423" s="1" t="s">
        <v>615</v>
      </c>
      <c r="B423" s="2" t="s">
        <v>335</v>
      </c>
      <c r="C423" s="2" t="s">
        <v>363</v>
      </c>
      <c r="D423" s="2" t="s">
        <v>374</v>
      </c>
      <c r="E423" s="2" t="s">
        <v>81</v>
      </c>
      <c r="F423" s="2" t="s">
        <v>66</v>
      </c>
      <c r="G423" s="13"/>
      <c r="H423" s="17" t="e">
        <f>H424</f>
        <v>#REF!</v>
      </c>
    </row>
    <row r="424" spans="1:8" s="10" customFormat="1" ht="25.5">
      <c r="A424" s="1" t="s">
        <v>616</v>
      </c>
      <c r="B424" s="2" t="s">
        <v>335</v>
      </c>
      <c r="C424" s="2" t="s">
        <v>363</v>
      </c>
      <c r="D424" s="2" t="s">
        <v>374</v>
      </c>
      <c r="E424" s="2" t="s">
        <v>82</v>
      </c>
      <c r="F424" s="2" t="s">
        <v>66</v>
      </c>
      <c r="G424" s="13"/>
      <c r="H424" s="17" t="e">
        <f>H425+H429+H436+H443+H446</f>
        <v>#REF!</v>
      </c>
    </row>
    <row r="425" spans="1:8" s="10" customFormat="1" ht="25.5">
      <c r="A425" s="1" t="s">
        <v>575</v>
      </c>
      <c r="B425" s="2" t="s">
        <v>335</v>
      </c>
      <c r="C425" s="2" t="s">
        <v>363</v>
      </c>
      <c r="D425" s="2" t="s">
        <v>374</v>
      </c>
      <c r="E425" s="2" t="s">
        <v>82</v>
      </c>
      <c r="F425" s="2" t="s">
        <v>574</v>
      </c>
      <c r="G425" s="13"/>
      <c r="H425" s="17" t="e">
        <f>H426</f>
        <v>#REF!</v>
      </c>
    </row>
    <row r="426" spans="1:8" s="10" customFormat="1">
      <c r="A426" s="1" t="s">
        <v>92</v>
      </c>
      <c r="B426" s="2" t="s">
        <v>335</v>
      </c>
      <c r="C426" s="2" t="s">
        <v>363</v>
      </c>
      <c r="D426" s="2" t="s">
        <v>374</v>
      </c>
      <c r="E426" s="2" t="s">
        <v>82</v>
      </c>
      <c r="F426" s="2" t="s">
        <v>574</v>
      </c>
      <c r="G426" s="13">
        <v>800</v>
      </c>
      <c r="H426" s="17" t="e">
        <f>H427</f>
        <v>#REF!</v>
      </c>
    </row>
    <row r="427" spans="1:8" s="10" customFormat="1" ht="25.5">
      <c r="A427" s="1" t="s">
        <v>95</v>
      </c>
      <c r="B427" s="2" t="s">
        <v>335</v>
      </c>
      <c r="C427" s="2" t="s">
        <v>363</v>
      </c>
      <c r="D427" s="2" t="s">
        <v>374</v>
      </c>
      <c r="E427" s="2" t="s">
        <v>82</v>
      </c>
      <c r="F427" s="2" t="s">
        <v>574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755</v>
      </c>
      <c r="B429" s="2" t="s">
        <v>335</v>
      </c>
      <c r="C429" s="2" t="s">
        <v>363</v>
      </c>
      <c r="D429" s="2" t="s">
        <v>374</v>
      </c>
      <c r="E429" s="2" t="s">
        <v>82</v>
      </c>
      <c r="F429" s="2" t="s">
        <v>71</v>
      </c>
      <c r="G429" s="13"/>
      <c r="H429" s="17" t="e">
        <f>H430+H432+H434</f>
        <v>#REF!</v>
      </c>
    </row>
    <row r="430" spans="1:8" s="10" customFormat="1" ht="51">
      <c r="A430" s="1" t="s">
        <v>153</v>
      </c>
      <c r="B430" s="2" t="s">
        <v>335</v>
      </c>
      <c r="C430" s="2" t="s">
        <v>363</v>
      </c>
      <c r="D430" s="2" t="s">
        <v>374</v>
      </c>
      <c r="E430" s="2" t="s">
        <v>82</v>
      </c>
      <c r="F430" s="2" t="s">
        <v>71</v>
      </c>
      <c r="G430" s="13" t="s">
        <v>130</v>
      </c>
      <c r="H430" s="17" t="e">
        <f>H431</f>
        <v>#REF!</v>
      </c>
    </row>
    <row r="431" spans="1:8" s="10" customFormat="1" ht="25.5">
      <c r="A431" s="1" t="s">
        <v>76</v>
      </c>
      <c r="B431" s="2" t="s">
        <v>335</v>
      </c>
      <c r="C431" s="2" t="s">
        <v>363</v>
      </c>
      <c r="D431" s="2" t="s">
        <v>374</v>
      </c>
      <c r="E431" s="2" t="s">
        <v>82</v>
      </c>
      <c r="F431" s="2" t="s">
        <v>71</v>
      </c>
      <c r="G431" s="13">
        <v>120</v>
      </c>
      <c r="H431" s="17" t="e">
        <f>#REF!</f>
        <v>#REF!</v>
      </c>
    </row>
    <row r="432" spans="1:8" s="10" customFormat="1" ht="25.5">
      <c r="A432" s="1" t="s">
        <v>131</v>
      </c>
      <c r="B432" s="2" t="s">
        <v>335</v>
      </c>
      <c r="C432" s="2" t="s">
        <v>363</v>
      </c>
      <c r="D432" s="2" t="s">
        <v>374</v>
      </c>
      <c r="E432" s="2" t="s">
        <v>82</v>
      </c>
      <c r="F432" s="2" t="s">
        <v>71</v>
      </c>
      <c r="G432" s="13" t="s">
        <v>132</v>
      </c>
      <c r="H432" s="17" t="e">
        <f>H433</f>
        <v>#REF!</v>
      </c>
    </row>
    <row r="433" spans="1:8" s="10" customFormat="1" ht="25.5">
      <c r="A433" s="1" t="s">
        <v>77</v>
      </c>
      <c r="B433" s="2" t="s">
        <v>335</v>
      </c>
      <c r="C433" s="2" t="s">
        <v>363</v>
      </c>
      <c r="D433" s="2" t="s">
        <v>374</v>
      </c>
      <c r="E433" s="2" t="s">
        <v>82</v>
      </c>
      <c r="F433" s="2" t="s">
        <v>71</v>
      </c>
      <c r="G433" s="13" t="s">
        <v>73</v>
      </c>
      <c r="H433" s="17" t="e">
        <f>#REF!</f>
        <v>#REF!</v>
      </c>
    </row>
    <row r="434" spans="1:8" s="10" customFormat="1">
      <c r="A434" s="1" t="s">
        <v>92</v>
      </c>
      <c r="B434" s="2" t="s">
        <v>335</v>
      </c>
      <c r="C434" s="2" t="s">
        <v>363</v>
      </c>
      <c r="D434" s="2" t="s">
        <v>374</v>
      </c>
      <c r="E434" s="2" t="s">
        <v>82</v>
      </c>
      <c r="F434" s="2" t="s">
        <v>71</v>
      </c>
      <c r="G434" s="13" t="s">
        <v>380</v>
      </c>
      <c r="H434" s="17" t="e">
        <f>H435</f>
        <v>#REF!</v>
      </c>
    </row>
    <row r="435" spans="1:8" s="10" customFormat="1">
      <c r="A435" s="1" t="s">
        <v>80</v>
      </c>
      <c r="B435" s="2" t="s">
        <v>335</v>
      </c>
      <c r="C435" s="2" t="s">
        <v>363</v>
      </c>
      <c r="D435" s="2" t="s">
        <v>374</v>
      </c>
      <c r="E435" s="2" t="s">
        <v>82</v>
      </c>
      <c r="F435" s="2" t="s">
        <v>71</v>
      </c>
      <c r="G435" s="13" t="s">
        <v>93</v>
      </c>
      <c r="H435" s="17" t="e">
        <f>#REF!</f>
        <v>#REF!</v>
      </c>
    </row>
    <row r="436" spans="1:8" s="10" customFormat="1">
      <c r="A436" s="1" t="s">
        <v>78</v>
      </c>
      <c r="B436" s="2" t="s">
        <v>335</v>
      </c>
      <c r="C436" s="2" t="s">
        <v>363</v>
      </c>
      <c r="D436" s="2" t="s">
        <v>374</v>
      </c>
      <c r="E436" s="2" t="s">
        <v>82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223</v>
      </c>
      <c r="B437" s="2" t="s">
        <v>335</v>
      </c>
      <c r="C437" s="2" t="s">
        <v>363</v>
      </c>
      <c r="D437" s="2" t="s">
        <v>374</v>
      </c>
      <c r="E437" s="2" t="s">
        <v>82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112</v>
      </c>
      <c r="B438" s="2" t="s">
        <v>335</v>
      </c>
      <c r="C438" s="2" t="s">
        <v>363</v>
      </c>
      <c r="D438" s="2" t="s">
        <v>374</v>
      </c>
      <c r="E438" s="2" t="s">
        <v>82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131</v>
      </c>
      <c r="B439" s="2" t="s">
        <v>335</v>
      </c>
      <c r="C439" s="2" t="s">
        <v>363</v>
      </c>
      <c r="D439" s="2" t="s">
        <v>374</v>
      </c>
      <c r="E439" s="2" t="s">
        <v>82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77</v>
      </c>
      <c r="B440" s="2" t="s">
        <v>335</v>
      </c>
      <c r="C440" s="2" t="s">
        <v>363</v>
      </c>
      <c r="D440" s="2" t="s">
        <v>374</v>
      </c>
      <c r="E440" s="2" t="s">
        <v>82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92</v>
      </c>
      <c r="B441" s="2" t="s">
        <v>335</v>
      </c>
      <c r="C441" s="2" t="s">
        <v>363</v>
      </c>
      <c r="D441" s="2" t="s">
        <v>374</v>
      </c>
      <c r="E441" s="2" t="s">
        <v>82</v>
      </c>
      <c r="F441" s="2">
        <v>7010</v>
      </c>
      <c r="G441" s="13" t="s">
        <v>380</v>
      </c>
      <c r="H441" s="17" t="e">
        <f>H442</f>
        <v>#REF!</v>
      </c>
    </row>
    <row r="442" spans="1:8" s="10" customFormat="1">
      <c r="A442" s="1" t="s">
        <v>80</v>
      </c>
      <c r="B442" s="2" t="s">
        <v>335</v>
      </c>
      <c r="C442" s="2" t="s">
        <v>363</v>
      </c>
      <c r="D442" s="2" t="s">
        <v>374</v>
      </c>
      <c r="E442" s="2" t="s">
        <v>82</v>
      </c>
      <c r="F442" s="2">
        <v>7010</v>
      </c>
      <c r="G442" s="13" t="s">
        <v>93</v>
      </c>
      <c r="H442" s="17" t="e">
        <f>#REF!</f>
        <v>#REF!</v>
      </c>
    </row>
    <row r="443" spans="1:8" s="10" customFormat="1" ht="25.5">
      <c r="A443" s="1" t="s">
        <v>185</v>
      </c>
      <c r="B443" s="2" t="s">
        <v>335</v>
      </c>
      <c r="C443" s="2" t="s">
        <v>363</v>
      </c>
      <c r="D443" s="2" t="s">
        <v>374</v>
      </c>
      <c r="E443" s="2" t="s">
        <v>82</v>
      </c>
      <c r="F443" s="2" t="s">
        <v>186</v>
      </c>
      <c r="G443" s="13"/>
      <c r="H443" s="17" t="e">
        <f>H444</f>
        <v>#REF!</v>
      </c>
    </row>
    <row r="444" spans="1:8" s="10" customFormat="1">
      <c r="A444" s="1" t="s">
        <v>92</v>
      </c>
      <c r="B444" s="2" t="s">
        <v>335</v>
      </c>
      <c r="C444" s="2" t="s">
        <v>363</v>
      </c>
      <c r="D444" s="2" t="s">
        <v>374</v>
      </c>
      <c r="E444" s="2" t="s">
        <v>82</v>
      </c>
      <c r="F444" s="2" t="s">
        <v>186</v>
      </c>
      <c r="G444" s="13">
        <v>800</v>
      </c>
      <c r="H444" s="17" t="e">
        <f>H445</f>
        <v>#REF!</v>
      </c>
    </row>
    <row r="445" spans="1:8" s="10" customFormat="1" ht="25.5">
      <c r="A445" s="1" t="s">
        <v>95</v>
      </c>
      <c r="B445" s="2" t="s">
        <v>335</v>
      </c>
      <c r="C445" s="2" t="s">
        <v>363</v>
      </c>
      <c r="D445" s="2" t="s">
        <v>374</v>
      </c>
      <c r="E445" s="2" t="s">
        <v>82</v>
      </c>
      <c r="F445" s="2" t="s">
        <v>186</v>
      </c>
      <c r="G445" s="13">
        <v>810</v>
      </c>
      <c r="H445" s="17" t="e">
        <f>#REF!</f>
        <v>#REF!</v>
      </c>
    </row>
    <row r="446" spans="1:8" s="10" customFormat="1">
      <c r="A446" s="1" t="s">
        <v>187</v>
      </c>
      <c r="B446" s="2" t="s">
        <v>335</v>
      </c>
      <c r="C446" s="2" t="s">
        <v>363</v>
      </c>
      <c r="D446" s="2" t="s">
        <v>374</v>
      </c>
      <c r="E446" s="2" t="s">
        <v>82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131</v>
      </c>
      <c r="B447" s="2" t="s">
        <v>335</v>
      </c>
      <c r="C447" s="2" t="s">
        <v>363</v>
      </c>
      <c r="D447" s="2" t="s">
        <v>374</v>
      </c>
      <c r="E447" s="2" t="s">
        <v>82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77</v>
      </c>
      <c r="B448" s="2" t="s">
        <v>335</v>
      </c>
      <c r="C448" s="2" t="s">
        <v>363</v>
      </c>
      <c r="D448" s="2" t="s">
        <v>374</v>
      </c>
      <c r="E448" s="2" t="s">
        <v>82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188</v>
      </c>
      <c r="B449" s="2" t="s">
        <v>335</v>
      </c>
      <c r="C449" s="2" t="s">
        <v>363</v>
      </c>
      <c r="D449" s="2" t="s">
        <v>374</v>
      </c>
      <c r="E449" s="2" t="s">
        <v>82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189</v>
      </c>
      <c r="B450" s="2" t="s">
        <v>335</v>
      </c>
      <c r="C450" s="2" t="s">
        <v>363</v>
      </c>
      <c r="D450" s="2" t="s">
        <v>374</v>
      </c>
      <c r="E450" s="2" t="s">
        <v>82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92</v>
      </c>
      <c r="B451" s="2" t="s">
        <v>335</v>
      </c>
      <c r="C451" s="2" t="s">
        <v>363</v>
      </c>
      <c r="D451" s="2" t="s">
        <v>374</v>
      </c>
      <c r="E451" s="2" t="s">
        <v>82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95</v>
      </c>
      <c r="B452" s="2" t="s">
        <v>335</v>
      </c>
      <c r="C452" s="2" t="s">
        <v>363</v>
      </c>
      <c r="D452" s="2" t="s">
        <v>374</v>
      </c>
      <c r="E452" s="2" t="s">
        <v>82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645</v>
      </c>
      <c r="B453" s="2" t="s">
        <v>335</v>
      </c>
      <c r="C453" s="2" t="s">
        <v>363</v>
      </c>
      <c r="D453" s="2">
        <v>10</v>
      </c>
      <c r="E453" s="2" t="s">
        <v>81</v>
      </c>
      <c r="F453" s="2" t="s">
        <v>66</v>
      </c>
      <c r="G453" s="13"/>
      <c r="H453" s="17" t="e">
        <f>H454</f>
        <v>#REF!</v>
      </c>
    </row>
    <row r="454" spans="1:8" s="10" customFormat="1" ht="25.5">
      <c r="A454" s="1" t="s">
        <v>507</v>
      </c>
      <c r="B454" s="2" t="s">
        <v>335</v>
      </c>
      <c r="C454" s="2" t="s">
        <v>363</v>
      </c>
      <c r="D454" s="2">
        <v>10</v>
      </c>
      <c r="E454" s="2">
        <v>1</v>
      </c>
      <c r="F454" s="2" t="s">
        <v>66</v>
      </c>
      <c r="G454" s="13"/>
      <c r="H454" s="17" t="e">
        <f>H455</f>
        <v>#REF!</v>
      </c>
    </row>
    <row r="455" spans="1:8" s="10" customFormat="1" ht="25.5">
      <c r="A455" s="1" t="s">
        <v>755</v>
      </c>
      <c r="B455" s="2" t="s">
        <v>335</v>
      </c>
      <c r="C455" s="2" t="s">
        <v>363</v>
      </c>
      <c r="D455" s="2">
        <v>10</v>
      </c>
      <c r="E455" s="2">
        <v>1</v>
      </c>
      <c r="F455" s="2" t="s">
        <v>71</v>
      </c>
      <c r="G455" s="13"/>
      <c r="H455" s="17" t="e">
        <f>H456+H458+H460</f>
        <v>#REF!</v>
      </c>
    </row>
    <row r="456" spans="1:8" s="10" customFormat="1" ht="51">
      <c r="A456" s="1" t="s">
        <v>153</v>
      </c>
      <c r="B456" s="2" t="s">
        <v>335</v>
      </c>
      <c r="C456" s="2" t="s">
        <v>363</v>
      </c>
      <c r="D456" s="2">
        <v>10</v>
      </c>
      <c r="E456" s="2">
        <v>1</v>
      </c>
      <c r="F456" s="2" t="s">
        <v>71</v>
      </c>
      <c r="G456" s="13" t="s">
        <v>130</v>
      </c>
      <c r="H456" s="17" t="e">
        <f>H457</f>
        <v>#REF!</v>
      </c>
    </row>
    <row r="457" spans="1:8" s="10" customFormat="1" ht="25.5">
      <c r="A457" s="1" t="s">
        <v>76</v>
      </c>
      <c r="B457" s="2" t="s">
        <v>335</v>
      </c>
      <c r="C457" s="2" t="s">
        <v>363</v>
      </c>
      <c r="D457" s="2">
        <v>10</v>
      </c>
      <c r="E457" s="2">
        <v>1</v>
      </c>
      <c r="F457" s="2" t="s">
        <v>71</v>
      </c>
      <c r="G457" s="13">
        <v>120</v>
      </c>
      <c r="H457" s="17" t="e">
        <f>#REF!</f>
        <v>#REF!</v>
      </c>
    </row>
    <row r="458" spans="1:8" s="10" customFormat="1" ht="25.5">
      <c r="A458" s="1" t="s">
        <v>131</v>
      </c>
      <c r="B458" s="2" t="s">
        <v>335</v>
      </c>
      <c r="C458" s="2" t="s">
        <v>363</v>
      </c>
      <c r="D458" s="2">
        <v>10</v>
      </c>
      <c r="E458" s="2">
        <v>1</v>
      </c>
      <c r="F458" s="2" t="s">
        <v>71</v>
      </c>
      <c r="G458" s="13" t="s">
        <v>132</v>
      </c>
      <c r="H458" s="17" t="e">
        <f>H459</f>
        <v>#REF!</v>
      </c>
    </row>
    <row r="459" spans="1:8" s="10" customFormat="1" ht="25.5">
      <c r="A459" s="1" t="s">
        <v>77</v>
      </c>
      <c r="B459" s="2" t="s">
        <v>335</v>
      </c>
      <c r="C459" s="2" t="s">
        <v>363</v>
      </c>
      <c r="D459" s="2">
        <v>10</v>
      </c>
      <c r="E459" s="2">
        <v>1</v>
      </c>
      <c r="F459" s="2" t="s">
        <v>71</v>
      </c>
      <c r="G459" s="13" t="s">
        <v>73</v>
      </c>
      <c r="H459" s="17" t="e">
        <f>#REF!</f>
        <v>#REF!</v>
      </c>
    </row>
    <row r="460" spans="1:8" s="10" customFormat="1">
      <c r="A460" s="1" t="s">
        <v>92</v>
      </c>
      <c r="B460" s="2" t="s">
        <v>335</v>
      </c>
      <c r="C460" s="2" t="s">
        <v>363</v>
      </c>
      <c r="D460" s="2">
        <v>10</v>
      </c>
      <c r="E460" s="2">
        <v>1</v>
      </c>
      <c r="F460" s="2" t="s">
        <v>71</v>
      </c>
      <c r="G460" s="13" t="s">
        <v>380</v>
      </c>
      <c r="H460" s="17" t="e">
        <f>H461</f>
        <v>#REF!</v>
      </c>
    </row>
    <row r="461" spans="1:8" s="10" customFormat="1">
      <c r="A461" s="1" t="s">
        <v>80</v>
      </c>
      <c r="B461" s="2" t="s">
        <v>335</v>
      </c>
      <c r="C461" s="2" t="s">
        <v>363</v>
      </c>
      <c r="D461" s="2">
        <v>10</v>
      </c>
      <c r="E461" s="2">
        <v>1</v>
      </c>
      <c r="F461" s="2" t="s">
        <v>71</v>
      </c>
      <c r="G461" s="13" t="s">
        <v>93</v>
      </c>
      <c r="H461" s="17" t="e">
        <f>#REF!</f>
        <v>#REF!</v>
      </c>
    </row>
    <row r="462" spans="1:8" s="10" customFormat="1" ht="38.25">
      <c r="A462" s="1" t="s">
        <v>617</v>
      </c>
      <c r="B462" s="2" t="s">
        <v>335</v>
      </c>
      <c r="C462" s="2" t="s">
        <v>363</v>
      </c>
      <c r="D462" s="2">
        <v>12</v>
      </c>
      <c r="E462" s="2" t="s">
        <v>81</v>
      </c>
      <c r="F462" s="2" t="s">
        <v>66</v>
      </c>
      <c r="G462" s="13"/>
      <c r="H462" s="17" t="e">
        <f>H463</f>
        <v>#REF!</v>
      </c>
    </row>
    <row r="463" spans="1:8" s="10" customFormat="1" ht="38.25">
      <c r="A463" s="1" t="s">
        <v>259</v>
      </c>
      <c r="B463" s="2" t="s">
        <v>335</v>
      </c>
      <c r="C463" s="2" t="s">
        <v>363</v>
      </c>
      <c r="D463" s="2">
        <v>12</v>
      </c>
      <c r="E463" s="2" t="s">
        <v>305</v>
      </c>
      <c r="F463" s="2" t="s">
        <v>66</v>
      </c>
      <c r="G463" s="13"/>
      <c r="H463" s="17" t="e">
        <f>H464+H471</f>
        <v>#REF!</v>
      </c>
    </row>
    <row r="464" spans="1:8" s="10" customFormat="1" ht="25.5">
      <c r="A464" s="1" t="s">
        <v>755</v>
      </c>
      <c r="B464" s="2" t="s">
        <v>335</v>
      </c>
      <c r="C464" s="2" t="s">
        <v>363</v>
      </c>
      <c r="D464" s="2">
        <v>12</v>
      </c>
      <c r="E464" s="2">
        <v>5</v>
      </c>
      <c r="F464" s="2" t="s">
        <v>71</v>
      </c>
      <c r="G464" s="13"/>
      <c r="H464" s="17" t="e">
        <f>H465+H467+H469</f>
        <v>#REF!</v>
      </c>
    </row>
    <row r="465" spans="1:8" s="10" customFormat="1" ht="38.25">
      <c r="A465" s="1" t="s">
        <v>151</v>
      </c>
      <c r="B465" s="2" t="s">
        <v>335</v>
      </c>
      <c r="C465" s="2" t="s">
        <v>363</v>
      </c>
      <c r="D465" s="2">
        <v>12</v>
      </c>
      <c r="E465" s="2">
        <v>5</v>
      </c>
      <c r="F465" s="2" t="s">
        <v>71</v>
      </c>
      <c r="G465" s="13">
        <v>100</v>
      </c>
      <c r="H465" s="17" t="e">
        <f>H466</f>
        <v>#REF!</v>
      </c>
    </row>
    <row r="466" spans="1:8" s="10" customFormat="1" ht="25.5">
      <c r="A466" s="1" t="s">
        <v>76</v>
      </c>
      <c r="B466" s="2" t="s">
        <v>335</v>
      </c>
      <c r="C466" s="2" t="s">
        <v>363</v>
      </c>
      <c r="D466" s="2">
        <v>12</v>
      </c>
      <c r="E466" s="2">
        <v>5</v>
      </c>
      <c r="F466" s="2" t="s">
        <v>71</v>
      </c>
      <c r="G466" s="13">
        <v>120</v>
      </c>
      <c r="H466" s="17" t="e">
        <f>#REF!</f>
        <v>#REF!</v>
      </c>
    </row>
    <row r="467" spans="1:8" s="10" customFormat="1">
      <c r="A467" s="1" t="s">
        <v>145</v>
      </c>
      <c r="B467" s="2" t="s">
        <v>335</v>
      </c>
      <c r="C467" s="2" t="s">
        <v>363</v>
      </c>
      <c r="D467" s="2">
        <v>12</v>
      </c>
      <c r="E467" s="2">
        <v>5</v>
      </c>
      <c r="F467" s="2" t="s">
        <v>71</v>
      </c>
      <c r="G467" s="13">
        <v>200</v>
      </c>
      <c r="H467" s="17" t="e">
        <f>H468</f>
        <v>#REF!</v>
      </c>
    </row>
    <row r="468" spans="1:8" s="10" customFormat="1" ht="25.5">
      <c r="A468" s="1" t="s">
        <v>77</v>
      </c>
      <c r="B468" s="2" t="s">
        <v>335</v>
      </c>
      <c r="C468" s="2" t="s">
        <v>363</v>
      </c>
      <c r="D468" s="2">
        <v>12</v>
      </c>
      <c r="E468" s="2">
        <v>5</v>
      </c>
      <c r="F468" s="2" t="s">
        <v>71</v>
      </c>
      <c r="G468" s="13">
        <v>240</v>
      </c>
      <c r="H468" s="17" t="e">
        <f>#REF!</f>
        <v>#REF!</v>
      </c>
    </row>
    <row r="469" spans="1:8" s="10" customFormat="1">
      <c r="A469" s="1" t="s">
        <v>92</v>
      </c>
      <c r="B469" s="2" t="s">
        <v>335</v>
      </c>
      <c r="C469" s="2" t="s">
        <v>363</v>
      </c>
      <c r="D469" s="2">
        <v>12</v>
      </c>
      <c r="E469" s="2">
        <v>5</v>
      </c>
      <c r="F469" s="2" t="s">
        <v>71</v>
      </c>
      <c r="G469" s="13">
        <v>800</v>
      </c>
      <c r="H469" s="17" t="e">
        <f>H470</f>
        <v>#REF!</v>
      </c>
    </row>
    <row r="470" spans="1:8" s="10" customFormat="1">
      <c r="A470" s="1" t="s">
        <v>80</v>
      </c>
      <c r="B470" s="2" t="s">
        <v>335</v>
      </c>
      <c r="C470" s="2" t="s">
        <v>363</v>
      </c>
      <c r="D470" s="2">
        <v>12</v>
      </c>
      <c r="E470" s="2">
        <v>5</v>
      </c>
      <c r="F470" s="2" t="s">
        <v>71</v>
      </c>
      <c r="G470" s="13">
        <v>850</v>
      </c>
      <c r="H470" s="17" t="e">
        <f>#REF!</f>
        <v>#REF!</v>
      </c>
    </row>
    <row r="471" spans="1:8" s="10" customFormat="1">
      <c r="A471" s="1" t="s">
        <v>441</v>
      </c>
      <c r="B471" s="2" t="s">
        <v>335</v>
      </c>
      <c r="C471" s="2" t="s">
        <v>363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145</v>
      </c>
      <c r="B472" s="2" t="s">
        <v>335</v>
      </c>
      <c r="C472" s="2" t="s">
        <v>363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77</v>
      </c>
      <c r="B473" s="2" t="s">
        <v>335</v>
      </c>
      <c r="C473" s="2" t="s">
        <v>363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661</v>
      </c>
      <c r="B475" s="2" t="s">
        <v>335</v>
      </c>
      <c r="C475" s="2" t="s">
        <v>363</v>
      </c>
      <c r="D475" s="2" t="s">
        <v>70</v>
      </c>
      <c r="E475" s="2" t="s">
        <v>81</v>
      </c>
      <c r="F475" s="2" t="s">
        <v>66</v>
      </c>
      <c r="G475" s="13"/>
      <c r="H475" s="17" t="e">
        <f>H476</f>
        <v>#REF!</v>
      </c>
    </row>
    <row r="476" spans="1:8" s="10" customFormat="1" ht="38.25">
      <c r="A476" s="1" t="s">
        <v>662</v>
      </c>
      <c r="B476" s="2" t="s">
        <v>335</v>
      </c>
      <c r="C476" s="2" t="s">
        <v>363</v>
      </c>
      <c r="D476" s="2" t="s">
        <v>70</v>
      </c>
      <c r="E476" s="2">
        <v>4</v>
      </c>
      <c r="F476" s="2" t="s">
        <v>66</v>
      </c>
      <c r="G476" s="13"/>
      <c r="H476" s="17" t="e">
        <f>H477</f>
        <v>#REF!</v>
      </c>
    </row>
    <row r="477" spans="1:8" s="10" customFormat="1" ht="25.5">
      <c r="A477" s="1" t="s">
        <v>755</v>
      </c>
      <c r="B477" s="2" t="s">
        <v>335</v>
      </c>
      <c r="C477" s="2" t="s">
        <v>363</v>
      </c>
      <c r="D477" s="2" t="s">
        <v>70</v>
      </c>
      <c r="E477" s="2">
        <v>4</v>
      </c>
      <c r="F477" s="2" t="s">
        <v>71</v>
      </c>
      <c r="G477" s="13"/>
      <c r="H477" s="17" t="e">
        <f>H478+H480+H482</f>
        <v>#REF!</v>
      </c>
    </row>
    <row r="478" spans="1:8" s="10" customFormat="1" ht="51">
      <c r="A478" s="1" t="s">
        <v>153</v>
      </c>
      <c r="B478" s="2" t="s">
        <v>335</v>
      </c>
      <c r="C478" s="2" t="s">
        <v>363</v>
      </c>
      <c r="D478" s="2" t="s">
        <v>70</v>
      </c>
      <c r="E478" s="2">
        <v>4</v>
      </c>
      <c r="F478" s="2" t="s">
        <v>71</v>
      </c>
      <c r="G478" s="13">
        <v>100</v>
      </c>
      <c r="H478" s="17" t="e">
        <f>H479</f>
        <v>#REF!</v>
      </c>
    </row>
    <row r="479" spans="1:8" s="10" customFormat="1" ht="25.5">
      <c r="A479" s="1" t="s">
        <v>76</v>
      </c>
      <c r="B479" s="2" t="s">
        <v>335</v>
      </c>
      <c r="C479" s="2" t="s">
        <v>363</v>
      </c>
      <c r="D479" s="2" t="s">
        <v>70</v>
      </c>
      <c r="E479" s="2">
        <v>4</v>
      </c>
      <c r="F479" s="2" t="s">
        <v>71</v>
      </c>
      <c r="G479" s="13">
        <v>120</v>
      </c>
      <c r="H479" s="17" t="e">
        <f>#REF!</f>
        <v>#REF!</v>
      </c>
    </row>
    <row r="480" spans="1:8" s="10" customFormat="1" ht="25.5">
      <c r="A480" s="1" t="s">
        <v>131</v>
      </c>
      <c r="B480" s="2" t="s">
        <v>335</v>
      </c>
      <c r="C480" s="2" t="s">
        <v>363</v>
      </c>
      <c r="D480" s="2" t="s">
        <v>70</v>
      </c>
      <c r="E480" s="2">
        <v>4</v>
      </c>
      <c r="F480" s="2" t="s">
        <v>71</v>
      </c>
      <c r="G480" s="13">
        <v>200</v>
      </c>
      <c r="H480" s="17" t="e">
        <f>H481</f>
        <v>#REF!</v>
      </c>
    </row>
    <row r="481" spans="1:8" s="10" customFormat="1" ht="25.5">
      <c r="A481" s="1" t="s">
        <v>77</v>
      </c>
      <c r="B481" s="2" t="s">
        <v>335</v>
      </c>
      <c r="C481" s="2" t="s">
        <v>363</v>
      </c>
      <c r="D481" s="2" t="s">
        <v>70</v>
      </c>
      <c r="E481" s="2">
        <v>4</v>
      </c>
      <c r="F481" s="2" t="s">
        <v>71</v>
      </c>
      <c r="G481" s="13">
        <v>240</v>
      </c>
      <c r="H481" s="17" t="e">
        <f>#REF!</f>
        <v>#REF!</v>
      </c>
    </row>
    <row r="482" spans="1:8" s="10" customFormat="1">
      <c r="A482" s="1" t="s">
        <v>92</v>
      </c>
      <c r="B482" s="2" t="s">
        <v>335</v>
      </c>
      <c r="C482" s="2" t="s">
        <v>363</v>
      </c>
      <c r="D482" s="2" t="s">
        <v>70</v>
      </c>
      <c r="E482" s="2">
        <v>4</v>
      </c>
      <c r="F482" s="2" t="s">
        <v>71</v>
      </c>
      <c r="G482" s="13">
        <v>800</v>
      </c>
      <c r="H482" s="17" t="e">
        <f>H483</f>
        <v>#REF!</v>
      </c>
    </row>
    <row r="483" spans="1:8" s="10" customFormat="1">
      <c r="A483" s="1" t="s">
        <v>80</v>
      </c>
      <c r="B483" s="2" t="s">
        <v>335</v>
      </c>
      <c r="C483" s="2" t="s">
        <v>363</v>
      </c>
      <c r="D483" s="2" t="s">
        <v>70</v>
      </c>
      <c r="E483" s="2">
        <v>4</v>
      </c>
      <c r="F483" s="2" t="s">
        <v>71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328</v>
      </c>
      <c r="B485" s="2" t="s">
        <v>335</v>
      </c>
      <c r="C485" s="2" t="s">
        <v>336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529</v>
      </c>
      <c r="B486" s="2" t="s">
        <v>335</v>
      </c>
      <c r="C486" s="2" t="s">
        <v>336</v>
      </c>
      <c r="D486" s="2" t="s">
        <v>238</v>
      </c>
      <c r="E486" s="2" t="s">
        <v>81</v>
      </c>
      <c r="F486" s="2" t="s">
        <v>66</v>
      </c>
      <c r="G486" s="13"/>
      <c r="H486" s="17" t="e">
        <f>H487+H494</f>
        <v>#REF!</v>
      </c>
    </row>
    <row r="487" spans="1:8" s="10" customFormat="1" ht="25.5">
      <c r="A487" s="1" t="s">
        <v>462</v>
      </c>
      <c r="B487" s="2" t="s">
        <v>335</v>
      </c>
      <c r="C487" s="2" t="s">
        <v>336</v>
      </c>
      <c r="D487" s="2">
        <v>17</v>
      </c>
      <c r="E487" s="2">
        <v>1</v>
      </c>
      <c r="F487" s="2" t="s">
        <v>66</v>
      </c>
      <c r="G487" s="13"/>
      <c r="H487" s="17" t="e">
        <f>H488+H491</f>
        <v>#REF!</v>
      </c>
    </row>
    <row r="488" spans="1:8" s="10" customFormat="1" ht="25.5">
      <c r="A488" s="1" t="s">
        <v>228</v>
      </c>
      <c r="B488" s="2" t="s">
        <v>335</v>
      </c>
      <c r="C488" s="2" t="s">
        <v>336</v>
      </c>
      <c r="D488" s="2">
        <v>17</v>
      </c>
      <c r="E488" s="2">
        <v>1</v>
      </c>
      <c r="F488" s="2" t="s">
        <v>269</v>
      </c>
      <c r="G488" s="13"/>
      <c r="H488" s="17" t="e">
        <f>H489</f>
        <v>#REF!</v>
      </c>
    </row>
    <row r="489" spans="1:8" s="10" customFormat="1">
      <c r="A489" s="1" t="s">
        <v>361</v>
      </c>
      <c r="B489" s="2" t="s">
        <v>335</v>
      </c>
      <c r="C489" s="2" t="s">
        <v>336</v>
      </c>
      <c r="D489" s="2">
        <v>17</v>
      </c>
      <c r="E489" s="2">
        <v>1</v>
      </c>
      <c r="F489" s="2" t="s">
        <v>269</v>
      </c>
      <c r="G489" s="13">
        <v>500</v>
      </c>
      <c r="H489" s="17" t="e">
        <f>H490</f>
        <v>#REF!</v>
      </c>
    </row>
    <row r="490" spans="1:8" s="10" customFormat="1">
      <c r="A490" s="1" t="s">
        <v>108</v>
      </c>
      <c r="B490" s="2" t="s">
        <v>335</v>
      </c>
      <c r="C490" s="2" t="s">
        <v>336</v>
      </c>
      <c r="D490" s="2">
        <v>17</v>
      </c>
      <c r="E490" s="2">
        <v>1</v>
      </c>
      <c r="F490" s="2" t="s">
        <v>269</v>
      </c>
      <c r="G490" s="13" t="s">
        <v>109</v>
      </c>
      <c r="H490" s="17" t="e">
        <f>#REF!</f>
        <v>#REF!</v>
      </c>
    </row>
    <row r="491" spans="1:8" s="10" customFormat="1" ht="25.5">
      <c r="A491" s="1" t="s">
        <v>509</v>
      </c>
      <c r="B491" s="2" t="s">
        <v>335</v>
      </c>
      <c r="C491" s="2" t="s">
        <v>336</v>
      </c>
      <c r="D491" s="2" t="s">
        <v>238</v>
      </c>
      <c r="E491" s="2" t="s">
        <v>82</v>
      </c>
      <c r="F491" s="2" t="s">
        <v>510</v>
      </c>
      <c r="G491" s="13"/>
      <c r="H491" s="17" t="e">
        <f>H492</f>
        <v>#REF!</v>
      </c>
    </row>
    <row r="492" spans="1:8" s="10" customFormat="1" ht="25.5">
      <c r="A492" s="1" t="s">
        <v>131</v>
      </c>
      <c r="B492" s="2" t="s">
        <v>335</v>
      </c>
      <c r="C492" s="2" t="s">
        <v>336</v>
      </c>
      <c r="D492" s="2">
        <v>17</v>
      </c>
      <c r="E492" s="2">
        <v>1</v>
      </c>
      <c r="F492" s="2" t="s">
        <v>510</v>
      </c>
      <c r="G492" s="13">
        <v>200</v>
      </c>
      <c r="H492" s="17" t="e">
        <f>H493</f>
        <v>#REF!</v>
      </c>
    </row>
    <row r="493" spans="1:8" s="10" customFormat="1" ht="25.5">
      <c r="A493" s="1" t="s">
        <v>77</v>
      </c>
      <c r="B493" s="2" t="s">
        <v>335</v>
      </c>
      <c r="C493" s="2" t="s">
        <v>336</v>
      </c>
      <c r="D493" s="2">
        <v>17</v>
      </c>
      <c r="E493" s="2">
        <v>1</v>
      </c>
      <c r="F493" s="2" t="s">
        <v>510</v>
      </c>
      <c r="G493" s="13">
        <v>240</v>
      </c>
      <c r="H493" s="17" t="e">
        <f>#REF!</f>
        <v>#REF!</v>
      </c>
    </row>
    <row r="494" spans="1:8" s="10" customFormat="1" ht="38.25">
      <c r="A494" s="1" t="s">
        <v>463</v>
      </c>
      <c r="B494" s="2" t="s">
        <v>335</v>
      </c>
      <c r="C494" s="2" t="s">
        <v>336</v>
      </c>
      <c r="D494" s="2" t="s">
        <v>238</v>
      </c>
      <c r="E494" s="2" t="s">
        <v>103</v>
      </c>
      <c r="F494" s="2" t="s">
        <v>66</v>
      </c>
      <c r="G494" s="13"/>
      <c r="H494" s="17" t="e">
        <f>H495</f>
        <v>#REF!</v>
      </c>
    </row>
    <row r="495" spans="1:8" s="10" customFormat="1" ht="25.5">
      <c r="A495" s="1" t="s">
        <v>755</v>
      </c>
      <c r="B495" s="2" t="s">
        <v>335</v>
      </c>
      <c r="C495" s="2" t="s">
        <v>336</v>
      </c>
      <c r="D495" s="2" t="s">
        <v>238</v>
      </c>
      <c r="E495" s="2" t="s">
        <v>103</v>
      </c>
      <c r="F495" s="2" t="s">
        <v>71</v>
      </c>
      <c r="G495" s="13"/>
      <c r="H495" s="17" t="e">
        <f>H496+H498</f>
        <v>#REF!</v>
      </c>
    </row>
    <row r="496" spans="1:8" s="10" customFormat="1" ht="51">
      <c r="A496" s="1" t="s">
        <v>153</v>
      </c>
      <c r="B496" s="2" t="s">
        <v>335</v>
      </c>
      <c r="C496" s="2" t="s">
        <v>336</v>
      </c>
      <c r="D496" s="2" t="s">
        <v>238</v>
      </c>
      <c r="E496" s="2" t="s">
        <v>103</v>
      </c>
      <c r="F496" s="2" t="s">
        <v>71</v>
      </c>
      <c r="G496" s="13">
        <v>100</v>
      </c>
      <c r="H496" s="17" t="e">
        <f>H497</f>
        <v>#REF!</v>
      </c>
    </row>
    <row r="497" spans="1:8" s="10" customFormat="1" ht="25.5">
      <c r="A497" s="1" t="s">
        <v>76</v>
      </c>
      <c r="B497" s="2" t="s">
        <v>335</v>
      </c>
      <c r="C497" s="2" t="s">
        <v>336</v>
      </c>
      <c r="D497" s="2" t="s">
        <v>238</v>
      </c>
      <c r="E497" s="2" t="s">
        <v>103</v>
      </c>
      <c r="F497" s="2" t="s">
        <v>71</v>
      </c>
      <c r="G497" s="13" t="s">
        <v>72</v>
      </c>
      <c r="H497" s="17" t="e">
        <f>#REF!</f>
        <v>#REF!</v>
      </c>
    </row>
    <row r="498" spans="1:8" s="10" customFormat="1" ht="25.5">
      <c r="A498" s="1" t="s">
        <v>131</v>
      </c>
      <c r="B498" s="2" t="s">
        <v>335</v>
      </c>
      <c r="C498" s="2" t="s">
        <v>336</v>
      </c>
      <c r="D498" s="2" t="s">
        <v>238</v>
      </c>
      <c r="E498" s="2" t="s">
        <v>103</v>
      </c>
      <c r="F498" s="2" t="s">
        <v>71</v>
      </c>
      <c r="G498" s="13">
        <v>200</v>
      </c>
      <c r="H498" s="17" t="e">
        <f>H499</f>
        <v>#REF!</v>
      </c>
    </row>
    <row r="499" spans="1:8" s="10" customFormat="1" ht="25.5">
      <c r="A499" s="1" t="s">
        <v>77</v>
      </c>
      <c r="B499" s="2" t="s">
        <v>335</v>
      </c>
      <c r="C499" s="2" t="s">
        <v>336</v>
      </c>
      <c r="D499" s="2" t="s">
        <v>238</v>
      </c>
      <c r="E499" s="2" t="s">
        <v>103</v>
      </c>
      <c r="F499" s="2" t="s">
        <v>71</v>
      </c>
      <c r="G499" s="13" t="s">
        <v>73</v>
      </c>
      <c r="H499" s="17" t="e">
        <f>#REF!</f>
        <v>#REF!</v>
      </c>
    </row>
    <row r="500" spans="1:8" s="10" customFormat="1" ht="25.5">
      <c r="A500" s="1" t="s">
        <v>666</v>
      </c>
      <c r="B500" s="2" t="s">
        <v>335</v>
      </c>
      <c r="C500" s="2" t="s">
        <v>336</v>
      </c>
      <c r="D500" s="2" t="s">
        <v>40</v>
      </c>
      <c r="E500" s="2" t="s">
        <v>81</v>
      </c>
      <c r="F500" s="2" t="s">
        <v>66</v>
      </c>
      <c r="G500" s="13"/>
      <c r="H500" s="17" t="e">
        <f>H501</f>
        <v>#REF!</v>
      </c>
    </row>
    <row r="501" spans="1:8" s="10" customFormat="1" ht="25.5">
      <c r="A501" s="1" t="s">
        <v>117</v>
      </c>
      <c r="B501" s="2" t="s">
        <v>335</v>
      </c>
      <c r="C501" s="2" t="s">
        <v>336</v>
      </c>
      <c r="D501" s="2" t="s">
        <v>40</v>
      </c>
      <c r="E501" s="2" t="s">
        <v>81</v>
      </c>
      <c r="F501" s="2" t="s">
        <v>118</v>
      </c>
      <c r="G501" s="13"/>
      <c r="H501" s="17" t="e">
        <f>H502</f>
        <v>#REF!</v>
      </c>
    </row>
    <row r="502" spans="1:8" s="10" customFormat="1" ht="25.5">
      <c r="A502" s="1" t="s">
        <v>127</v>
      </c>
      <c r="B502" s="2" t="s">
        <v>335</v>
      </c>
      <c r="C502" s="2" t="s">
        <v>336</v>
      </c>
      <c r="D502" s="2" t="s">
        <v>40</v>
      </c>
      <c r="E502" s="2" t="s">
        <v>81</v>
      </c>
      <c r="F502" s="2" t="s">
        <v>118</v>
      </c>
      <c r="G502" s="13" t="s">
        <v>128</v>
      </c>
      <c r="H502" s="17" t="e">
        <f>H503</f>
        <v>#REF!</v>
      </c>
    </row>
    <row r="503" spans="1:8" s="10" customFormat="1" ht="38.25">
      <c r="A503" s="1" t="s">
        <v>675</v>
      </c>
      <c r="B503" s="2" t="s">
        <v>335</v>
      </c>
      <c r="C503" s="2" t="s">
        <v>336</v>
      </c>
      <c r="D503" s="2" t="s">
        <v>40</v>
      </c>
      <c r="E503" s="2" t="s">
        <v>81</v>
      </c>
      <c r="F503" s="2" t="s">
        <v>118</v>
      </c>
      <c r="G503" s="13" t="s">
        <v>122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565</v>
      </c>
      <c r="B505" s="2" t="s">
        <v>335</v>
      </c>
      <c r="C505" s="2" t="s">
        <v>335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645</v>
      </c>
      <c r="B506" s="2" t="s">
        <v>335</v>
      </c>
      <c r="C506" s="2" t="s">
        <v>335</v>
      </c>
      <c r="D506" s="2">
        <v>10</v>
      </c>
      <c r="E506" s="2" t="s">
        <v>81</v>
      </c>
      <c r="F506" s="2" t="s">
        <v>66</v>
      </c>
      <c r="G506" s="13"/>
      <c r="H506" s="17" t="e">
        <f>H507</f>
        <v>#REF!</v>
      </c>
    </row>
    <row r="507" spans="1:8" s="10" customFormat="1">
      <c r="A507" s="1" t="s">
        <v>751</v>
      </c>
      <c r="B507" s="2" t="s">
        <v>335</v>
      </c>
      <c r="C507" s="2" t="s">
        <v>335</v>
      </c>
      <c r="D507" s="2">
        <v>10</v>
      </c>
      <c r="E507" s="2" t="s">
        <v>83</v>
      </c>
      <c r="F507" s="2" t="s">
        <v>66</v>
      </c>
      <c r="G507" s="13"/>
      <c r="H507" s="17" t="e">
        <f>H508</f>
        <v>#REF!</v>
      </c>
    </row>
    <row r="508" spans="1:8" s="10" customFormat="1" ht="25.5">
      <c r="A508" s="1" t="s">
        <v>752</v>
      </c>
      <c r="B508" s="2" t="s">
        <v>335</v>
      </c>
      <c r="C508" s="2" t="s">
        <v>335</v>
      </c>
      <c r="D508" s="2">
        <v>10</v>
      </c>
      <c r="E508" s="2" t="s">
        <v>83</v>
      </c>
      <c r="F508" s="2" t="s">
        <v>753</v>
      </c>
      <c r="G508" s="13"/>
      <c r="H508" s="17" t="e">
        <f>H509</f>
        <v>#REF!</v>
      </c>
    </row>
    <row r="509" spans="1:8" s="10" customFormat="1" ht="25.5">
      <c r="A509" s="1" t="s">
        <v>131</v>
      </c>
      <c r="B509" s="2" t="s">
        <v>335</v>
      </c>
      <c r="C509" s="2" t="s">
        <v>335</v>
      </c>
      <c r="D509" s="2">
        <v>10</v>
      </c>
      <c r="E509" s="2" t="s">
        <v>83</v>
      </c>
      <c r="F509" s="2" t="s">
        <v>753</v>
      </c>
      <c r="G509" s="13" t="s">
        <v>132</v>
      </c>
      <c r="H509" s="17" t="e">
        <f>H510</f>
        <v>#REF!</v>
      </c>
    </row>
    <row r="510" spans="1:8" s="10" customFormat="1" ht="25.5">
      <c r="A510" s="1" t="s">
        <v>77</v>
      </c>
      <c r="B510" s="2" t="s">
        <v>335</v>
      </c>
      <c r="C510" s="2" t="s">
        <v>335</v>
      </c>
      <c r="D510" s="2">
        <v>10</v>
      </c>
      <c r="E510" s="2" t="s">
        <v>83</v>
      </c>
      <c r="F510" s="2" t="s">
        <v>753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314</v>
      </c>
      <c r="B512" s="2" t="s">
        <v>335</v>
      </c>
      <c r="C512" s="2" t="s">
        <v>337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642</v>
      </c>
      <c r="B513" s="2" t="s">
        <v>335</v>
      </c>
      <c r="C513" s="2" t="s">
        <v>337</v>
      </c>
      <c r="D513" s="2" t="s">
        <v>337</v>
      </c>
      <c r="E513" s="2" t="s">
        <v>81</v>
      </c>
      <c r="F513" s="2" t="s">
        <v>66</v>
      </c>
      <c r="G513" s="13"/>
      <c r="H513" s="17" t="e">
        <f>H514+H626+H640</f>
        <v>#REF!</v>
      </c>
    </row>
    <row r="514" spans="1:8" s="10" customFormat="1" ht="25.5">
      <c r="A514" s="1" t="s">
        <v>643</v>
      </c>
      <c r="B514" s="2" t="s">
        <v>335</v>
      </c>
      <c r="C514" s="2" t="s">
        <v>337</v>
      </c>
      <c r="D514" s="2" t="s">
        <v>337</v>
      </c>
      <c r="E514" s="2" t="s">
        <v>82</v>
      </c>
      <c r="F514" s="2" t="s">
        <v>66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679</v>
      </c>
      <c r="B515" s="2" t="s">
        <v>335</v>
      </c>
      <c r="C515" s="2" t="s">
        <v>337</v>
      </c>
      <c r="D515" s="2" t="s">
        <v>337</v>
      </c>
      <c r="E515" s="2" t="s">
        <v>82</v>
      </c>
      <c r="F515" s="2" t="s">
        <v>680</v>
      </c>
      <c r="G515" s="13"/>
      <c r="H515" s="17" t="e">
        <f>H516</f>
        <v>#REF!</v>
      </c>
    </row>
    <row r="516" spans="1:8" s="10" customFormat="1">
      <c r="A516" s="37" t="s">
        <v>92</v>
      </c>
      <c r="B516" s="2" t="s">
        <v>335</v>
      </c>
      <c r="C516" s="2" t="s">
        <v>337</v>
      </c>
      <c r="D516" s="2" t="s">
        <v>337</v>
      </c>
      <c r="E516" s="2" t="s">
        <v>82</v>
      </c>
      <c r="F516" s="2" t="s">
        <v>680</v>
      </c>
      <c r="G516" s="13" t="s">
        <v>380</v>
      </c>
      <c r="H516" s="17" t="e">
        <f>H517</f>
        <v>#REF!</v>
      </c>
    </row>
    <row r="517" spans="1:8" s="10" customFormat="1" ht="25.5">
      <c r="A517" s="1" t="s">
        <v>95</v>
      </c>
      <c r="B517" s="2" t="s">
        <v>335</v>
      </c>
      <c r="C517" s="2" t="s">
        <v>337</v>
      </c>
      <c r="D517" s="2" t="s">
        <v>337</v>
      </c>
      <c r="E517" s="2" t="s">
        <v>82</v>
      </c>
      <c r="F517" s="2" t="s">
        <v>680</v>
      </c>
      <c r="G517" s="13" t="s">
        <v>96</v>
      </c>
      <c r="H517" s="17" t="e">
        <f>#REF!</f>
        <v>#REF!</v>
      </c>
    </row>
    <row r="518" spans="1:8" s="10" customFormat="1" ht="38.25">
      <c r="A518" s="1" t="s">
        <v>681</v>
      </c>
      <c r="B518" s="2" t="s">
        <v>335</v>
      </c>
      <c r="C518" s="2" t="s">
        <v>337</v>
      </c>
      <c r="D518" s="2" t="s">
        <v>337</v>
      </c>
      <c r="E518" s="2" t="s">
        <v>82</v>
      </c>
      <c r="F518" s="2" t="s">
        <v>682</v>
      </c>
      <c r="G518" s="13"/>
      <c r="H518" s="17" t="e">
        <f>H519</f>
        <v>#REF!</v>
      </c>
    </row>
    <row r="519" spans="1:8" s="10" customFormat="1">
      <c r="A519" s="37" t="s">
        <v>92</v>
      </c>
      <c r="B519" s="2" t="s">
        <v>335</v>
      </c>
      <c r="C519" s="2" t="s">
        <v>337</v>
      </c>
      <c r="D519" s="2" t="s">
        <v>337</v>
      </c>
      <c r="E519" s="2" t="s">
        <v>82</v>
      </c>
      <c r="F519" s="2" t="s">
        <v>682</v>
      </c>
      <c r="G519" s="13" t="s">
        <v>380</v>
      </c>
      <c r="H519" s="17" t="e">
        <f>H520</f>
        <v>#REF!</v>
      </c>
    </row>
    <row r="520" spans="1:8" s="10" customFormat="1" ht="25.5">
      <c r="A520" s="1" t="s">
        <v>95</v>
      </c>
      <c r="B520" s="2" t="s">
        <v>335</v>
      </c>
      <c r="C520" s="2" t="s">
        <v>337</v>
      </c>
      <c r="D520" s="2" t="s">
        <v>337</v>
      </c>
      <c r="E520" s="2" t="s">
        <v>82</v>
      </c>
      <c r="F520" s="2" t="s">
        <v>682</v>
      </c>
      <c r="G520" s="13" t="s">
        <v>96</v>
      </c>
      <c r="H520" s="17" t="e">
        <f>#REF!</f>
        <v>#REF!</v>
      </c>
    </row>
    <row r="521" spans="1:8" s="10" customFormat="1" ht="25.5">
      <c r="A521" s="1" t="s">
        <v>683</v>
      </c>
      <c r="B521" s="2" t="s">
        <v>335</v>
      </c>
      <c r="C521" s="2" t="s">
        <v>337</v>
      </c>
      <c r="D521" s="2" t="s">
        <v>337</v>
      </c>
      <c r="E521" s="2" t="s">
        <v>82</v>
      </c>
      <c r="F521" s="2" t="s">
        <v>684</v>
      </c>
      <c r="G521" s="13"/>
      <c r="H521" s="17" t="e">
        <f>H522</f>
        <v>#REF!</v>
      </c>
    </row>
    <row r="522" spans="1:8" s="10" customFormat="1">
      <c r="A522" s="37" t="s">
        <v>92</v>
      </c>
      <c r="B522" s="2" t="s">
        <v>335</v>
      </c>
      <c r="C522" s="2" t="s">
        <v>337</v>
      </c>
      <c r="D522" s="2" t="s">
        <v>337</v>
      </c>
      <c r="E522" s="2" t="s">
        <v>82</v>
      </c>
      <c r="F522" s="2" t="s">
        <v>684</v>
      </c>
      <c r="G522" s="13" t="s">
        <v>380</v>
      </c>
      <c r="H522" s="17" t="e">
        <f>H523</f>
        <v>#REF!</v>
      </c>
    </row>
    <row r="523" spans="1:8" s="10" customFormat="1" ht="25.5">
      <c r="A523" s="1" t="s">
        <v>95</v>
      </c>
      <c r="B523" s="2" t="s">
        <v>335</v>
      </c>
      <c r="C523" s="2" t="s">
        <v>337</v>
      </c>
      <c r="D523" s="2" t="s">
        <v>337</v>
      </c>
      <c r="E523" s="2" t="s">
        <v>82</v>
      </c>
      <c r="F523" s="2" t="s">
        <v>684</v>
      </c>
      <c r="G523" s="13" t="s">
        <v>96</v>
      </c>
      <c r="H523" s="17" t="e">
        <f>#REF!</f>
        <v>#REF!</v>
      </c>
    </row>
    <row r="524" spans="1:8" s="10" customFormat="1" ht="51">
      <c r="A524" s="1" t="s">
        <v>559</v>
      </c>
      <c r="B524" s="2" t="s">
        <v>335</v>
      </c>
      <c r="C524" s="2" t="s">
        <v>337</v>
      </c>
      <c r="D524" s="2" t="s">
        <v>337</v>
      </c>
      <c r="E524" s="2" t="s">
        <v>82</v>
      </c>
      <c r="F524" s="2" t="s">
        <v>685</v>
      </c>
      <c r="G524" s="13"/>
      <c r="H524" s="17" t="e">
        <f>H525</f>
        <v>#REF!</v>
      </c>
    </row>
    <row r="525" spans="1:8" s="10" customFormat="1">
      <c r="A525" s="37" t="s">
        <v>92</v>
      </c>
      <c r="B525" s="2" t="s">
        <v>335</v>
      </c>
      <c r="C525" s="2" t="s">
        <v>337</v>
      </c>
      <c r="D525" s="2" t="s">
        <v>337</v>
      </c>
      <c r="E525" s="2" t="s">
        <v>82</v>
      </c>
      <c r="F525" s="2" t="s">
        <v>685</v>
      </c>
      <c r="G525" s="13" t="s">
        <v>380</v>
      </c>
      <c r="H525" s="17" t="e">
        <f>H526</f>
        <v>#REF!</v>
      </c>
    </row>
    <row r="526" spans="1:8" s="10" customFormat="1" ht="25.5">
      <c r="A526" s="1" t="s">
        <v>95</v>
      </c>
      <c r="B526" s="2" t="s">
        <v>335</v>
      </c>
      <c r="C526" s="2" t="s">
        <v>337</v>
      </c>
      <c r="D526" s="2" t="s">
        <v>337</v>
      </c>
      <c r="E526" s="2" t="s">
        <v>82</v>
      </c>
      <c r="F526" s="2" t="s">
        <v>685</v>
      </c>
      <c r="G526" s="13" t="s">
        <v>96</v>
      </c>
      <c r="H526" s="17" t="e">
        <f>#REF!</f>
        <v>#REF!</v>
      </c>
    </row>
    <row r="527" spans="1:8" s="10" customFormat="1" ht="25.5">
      <c r="A527" s="1" t="s">
        <v>686</v>
      </c>
      <c r="B527" s="2" t="s">
        <v>335</v>
      </c>
      <c r="C527" s="2" t="s">
        <v>337</v>
      </c>
      <c r="D527" s="2" t="s">
        <v>337</v>
      </c>
      <c r="E527" s="2" t="s">
        <v>82</v>
      </c>
      <c r="F527" s="2" t="s">
        <v>687</v>
      </c>
      <c r="G527" s="13"/>
      <c r="H527" s="17" t="e">
        <f>H528+H530</f>
        <v>#REF!</v>
      </c>
    </row>
    <row r="528" spans="1:8" s="10" customFormat="1" ht="25.5">
      <c r="A528" s="1" t="s">
        <v>131</v>
      </c>
      <c r="B528" s="2" t="s">
        <v>335</v>
      </c>
      <c r="C528" s="2" t="s">
        <v>337</v>
      </c>
      <c r="D528" s="2" t="s">
        <v>337</v>
      </c>
      <c r="E528" s="2" t="s">
        <v>82</v>
      </c>
      <c r="F528" s="2" t="s">
        <v>687</v>
      </c>
      <c r="G528" s="13" t="s">
        <v>132</v>
      </c>
      <c r="H528" s="17" t="e">
        <f>H529</f>
        <v>#REF!</v>
      </c>
    </row>
    <row r="529" spans="1:8" s="10" customFormat="1" ht="25.5">
      <c r="A529" s="1" t="s">
        <v>77</v>
      </c>
      <c r="B529" s="2" t="s">
        <v>335</v>
      </c>
      <c r="C529" s="2" t="s">
        <v>337</v>
      </c>
      <c r="D529" s="2" t="s">
        <v>337</v>
      </c>
      <c r="E529" s="2" t="s">
        <v>82</v>
      </c>
      <c r="F529" s="2" t="s">
        <v>687</v>
      </c>
      <c r="G529" s="13" t="s">
        <v>73</v>
      </c>
      <c r="H529" s="17" t="e">
        <f>#REF!</f>
        <v>#REF!</v>
      </c>
    </row>
    <row r="530" spans="1:8" s="10" customFormat="1">
      <c r="A530" s="37" t="s">
        <v>92</v>
      </c>
      <c r="B530" s="2" t="s">
        <v>335</v>
      </c>
      <c r="C530" s="2" t="s">
        <v>337</v>
      </c>
      <c r="D530" s="2" t="s">
        <v>337</v>
      </c>
      <c r="E530" s="2" t="s">
        <v>82</v>
      </c>
      <c r="F530" s="2" t="s">
        <v>687</v>
      </c>
      <c r="G530" s="13" t="s">
        <v>380</v>
      </c>
      <c r="H530" s="17" t="e">
        <f>H531</f>
        <v>#REF!</v>
      </c>
    </row>
    <row r="531" spans="1:8" s="10" customFormat="1" ht="25.5">
      <c r="A531" s="1" t="s">
        <v>95</v>
      </c>
      <c r="B531" s="2" t="s">
        <v>335</v>
      </c>
      <c r="C531" s="2" t="s">
        <v>337</v>
      </c>
      <c r="D531" s="2" t="s">
        <v>337</v>
      </c>
      <c r="E531" s="2" t="s">
        <v>82</v>
      </c>
      <c r="F531" s="2" t="s">
        <v>687</v>
      </c>
      <c r="G531" s="13" t="s">
        <v>96</v>
      </c>
      <c r="H531" s="17" t="e">
        <f>#REF!</f>
        <v>#REF!</v>
      </c>
    </row>
    <row r="532" spans="1:8" s="10" customFormat="1" ht="38.25">
      <c r="A532" s="1" t="s">
        <v>688</v>
      </c>
      <c r="B532" s="2" t="s">
        <v>335</v>
      </c>
      <c r="C532" s="2" t="s">
        <v>337</v>
      </c>
      <c r="D532" s="2" t="s">
        <v>337</v>
      </c>
      <c r="E532" s="2" t="s">
        <v>82</v>
      </c>
      <c r="F532" s="2" t="s">
        <v>689</v>
      </c>
      <c r="G532" s="13"/>
      <c r="H532" s="17" t="e">
        <f>H533</f>
        <v>#REF!</v>
      </c>
    </row>
    <row r="533" spans="1:8" s="10" customFormat="1">
      <c r="A533" s="37" t="s">
        <v>92</v>
      </c>
      <c r="B533" s="2" t="s">
        <v>335</v>
      </c>
      <c r="C533" s="2" t="s">
        <v>337</v>
      </c>
      <c r="D533" s="2" t="s">
        <v>337</v>
      </c>
      <c r="E533" s="2" t="s">
        <v>82</v>
      </c>
      <c r="F533" s="2" t="s">
        <v>689</v>
      </c>
      <c r="G533" s="13" t="s">
        <v>380</v>
      </c>
      <c r="H533" s="17" t="e">
        <f>H534</f>
        <v>#REF!</v>
      </c>
    </row>
    <row r="534" spans="1:8" s="10" customFormat="1" ht="25.5">
      <c r="A534" s="1" t="s">
        <v>95</v>
      </c>
      <c r="B534" s="2" t="s">
        <v>335</v>
      </c>
      <c r="C534" s="2" t="s">
        <v>337</v>
      </c>
      <c r="D534" s="2" t="s">
        <v>337</v>
      </c>
      <c r="E534" s="2" t="s">
        <v>82</v>
      </c>
      <c r="F534" s="2" t="s">
        <v>689</v>
      </c>
      <c r="G534" s="13" t="s">
        <v>96</v>
      </c>
      <c r="H534" s="17" t="e">
        <f>#REF!</f>
        <v>#REF!</v>
      </c>
    </row>
    <row r="535" spans="1:8" s="10" customFormat="1" ht="25.5">
      <c r="A535" s="1" t="s">
        <v>690</v>
      </c>
      <c r="B535" s="2" t="s">
        <v>335</v>
      </c>
      <c r="C535" s="2" t="s">
        <v>337</v>
      </c>
      <c r="D535" s="2" t="s">
        <v>337</v>
      </c>
      <c r="E535" s="2" t="s">
        <v>82</v>
      </c>
      <c r="F535" s="2" t="s">
        <v>691</v>
      </c>
      <c r="G535" s="13"/>
      <c r="H535" s="17" t="e">
        <f>H536</f>
        <v>#REF!</v>
      </c>
    </row>
    <row r="536" spans="1:8" s="10" customFormat="1">
      <c r="A536" s="37" t="s">
        <v>92</v>
      </c>
      <c r="B536" s="2" t="s">
        <v>335</v>
      </c>
      <c r="C536" s="2" t="s">
        <v>337</v>
      </c>
      <c r="D536" s="2" t="s">
        <v>337</v>
      </c>
      <c r="E536" s="2" t="s">
        <v>82</v>
      </c>
      <c r="F536" s="2" t="s">
        <v>691</v>
      </c>
      <c r="G536" s="13" t="s">
        <v>380</v>
      </c>
      <c r="H536" s="17" t="e">
        <f>H537</f>
        <v>#REF!</v>
      </c>
    </row>
    <row r="537" spans="1:8" s="10" customFormat="1" ht="25.5">
      <c r="A537" s="1" t="s">
        <v>95</v>
      </c>
      <c r="B537" s="2" t="s">
        <v>335</v>
      </c>
      <c r="C537" s="2" t="s">
        <v>337</v>
      </c>
      <c r="D537" s="2" t="s">
        <v>337</v>
      </c>
      <c r="E537" s="2" t="s">
        <v>82</v>
      </c>
      <c r="F537" s="2" t="s">
        <v>691</v>
      </c>
      <c r="G537" s="13" t="s">
        <v>96</v>
      </c>
      <c r="H537" s="17" t="e">
        <f>#REF!</f>
        <v>#REF!</v>
      </c>
    </row>
    <row r="538" spans="1:8" s="10" customFormat="1" ht="38.25">
      <c r="A538" s="1" t="s">
        <v>468</v>
      </c>
      <c r="B538" s="2" t="s">
        <v>335</v>
      </c>
      <c r="C538" s="2" t="s">
        <v>337</v>
      </c>
      <c r="D538" s="2" t="s">
        <v>337</v>
      </c>
      <c r="E538" s="2" t="s">
        <v>82</v>
      </c>
      <c r="F538" s="2" t="s">
        <v>692</v>
      </c>
      <c r="G538" s="13"/>
      <c r="H538" s="17" t="e">
        <f>H539</f>
        <v>#REF!</v>
      </c>
    </row>
    <row r="539" spans="1:8" s="10" customFormat="1">
      <c r="A539" s="37" t="s">
        <v>92</v>
      </c>
      <c r="B539" s="2" t="s">
        <v>335</v>
      </c>
      <c r="C539" s="2" t="s">
        <v>337</v>
      </c>
      <c r="D539" s="2" t="s">
        <v>337</v>
      </c>
      <c r="E539" s="2" t="s">
        <v>82</v>
      </c>
      <c r="F539" s="2" t="s">
        <v>692</v>
      </c>
      <c r="G539" s="13" t="s">
        <v>380</v>
      </c>
      <c r="H539" s="17" t="e">
        <f>H540</f>
        <v>#REF!</v>
      </c>
    </row>
    <row r="540" spans="1:8" s="10" customFormat="1" ht="25.5">
      <c r="A540" s="1" t="s">
        <v>95</v>
      </c>
      <c r="B540" s="2" t="s">
        <v>335</v>
      </c>
      <c r="C540" s="2" t="s">
        <v>337</v>
      </c>
      <c r="D540" s="2" t="s">
        <v>337</v>
      </c>
      <c r="E540" s="2" t="s">
        <v>82</v>
      </c>
      <c r="F540" s="2" t="s">
        <v>692</v>
      </c>
      <c r="G540" s="13" t="s">
        <v>96</v>
      </c>
      <c r="H540" s="17" t="e">
        <f>#REF!</f>
        <v>#REF!</v>
      </c>
    </row>
    <row r="541" spans="1:8" s="10" customFormat="1" ht="25.5">
      <c r="A541" s="1" t="s">
        <v>693</v>
      </c>
      <c r="B541" s="2" t="s">
        <v>335</v>
      </c>
      <c r="C541" s="2" t="s">
        <v>337</v>
      </c>
      <c r="D541" s="2" t="s">
        <v>337</v>
      </c>
      <c r="E541" s="2" t="s">
        <v>82</v>
      </c>
      <c r="F541" s="2" t="s">
        <v>694</v>
      </c>
      <c r="G541" s="13"/>
      <c r="H541" s="17" t="e">
        <f>H542</f>
        <v>#REF!</v>
      </c>
    </row>
    <row r="542" spans="1:8" s="10" customFormat="1">
      <c r="A542" s="37" t="s">
        <v>92</v>
      </c>
      <c r="B542" s="2" t="s">
        <v>335</v>
      </c>
      <c r="C542" s="2" t="s">
        <v>337</v>
      </c>
      <c r="D542" s="2" t="s">
        <v>337</v>
      </c>
      <c r="E542" s="2" t="s">
        <v>82</v>
      </c>
      <c r="F542" s="2" t="s">
        <v>694</v>
      </c>
      <c r="G542" s="13" t="s">
        <v>380</v>
      </c>
      <c r="H542" s="17" t="e">
        <f>H543</f>
        <v>#REF!</v>
      </c>
    </row>
    <row r="543" spans="1:8" s="10" customFormat="1" ht="25.5">
      <c r="A543" s="1" t="s">
        <v>95</v>
      </c>
      <c r="B543" s="2" t="s">
        <v>335</v>
      </c>
      <c r="C543" s="2" t="s">
        <v>337</v>
      </c>
      <c r="D543" s="2" t="s">
        <v>337</v>
      </c>
      <c r="E543" s="2" t="s">
        <v>82</v>
      </c>
      <c r="F543" s="2" t="s">
        <v>694</v>
      </c>
      <c r="G543" s="13" t="s">
        <v>96</v>
      </c>
      <c r="H543" s="17" t="e">
        <f>#REF!</f>
        <v>#REF!</v>
      </c>
    </row>
    <row r="544" spans="1:8" s="10" customFormat="1" ht="25.5">
      <c r="A544" s="1" t="s">
        <v>695</v>
      </c>
      <c r="B544" s="2" t="s">
        <v>335</v>
      </c>
      <c r="C544" s="2" t="s">
        <v>337</v>
      </c>
      <c r="D544" s="2" t="s">
        <v>337</v>
      </c>
      <c r="E544" s="2" t="s">
        <v>82</v>
      </c>
      <c r="F544" s="2" t="s">
        <v>696</v>
      </c>
      <c r="G544" s="13"/>
      <c r="H544" s="17" t="e">
        <f>H545</f>
        <v>#REF!</v>
      </c>
    </row>
    <row r="545" spans="1:8" s="10" customFormat="1">
      <c r="A545" s="37" t="s">
        <v>92</v>
      </c>
      <c r="B545" s="2" t="s">
        <v>335</v>
      </c>
      <c r="C545" s="2" t="s">
        <v>337</v>
      </c>
      <c r="D545" s="2" t="s">
        <v>337</v>
      </c>
      <c r="E545" s="2" t="s">
        <v>82</v>
      </c>
      <c r="F545" s="2" t="s">
        <v>696</v>
      </c>
      <c r="G545" s="13" t="s">
        <v>380</v>
      </c>
      <c r="H545" s="17" t="e">
        <f>H546</f>
        <v>#REF!</v>
      </c>
    </row>
    <row r="546" spans="1:8" s="10" customFormat="1" ht="25.5">
      <c r="A546" s="1" t="s">
        <v>95</v>
      </c>
      <c r="B546" s="2" t="s">
        <v>335</v>
      </c>
      <c r="C546" s="2" t="s">
        <v>337</v>
      </c>
      <c r="D546" s="2" t="s">
        <v>337</v>
      </c>
      <c r="E546" s="2" t="s">
        <v>82</v>
      </c>
      <c r="F546" s="2" t="s">
        <v>696</v>
      </c>
      <c r="G546" s="13" t="s">
        <v>96</v>
      </c>
      <c r="H546" s="17" t="e">
        <f>#REF!</f>
        <v>#REF!</v>
      </c>
    </row>
    <row r="547" spans="1:8" s="10" customFormat="1" ht="25.5">
      <c r="A547" s="1" t="s">
        <v>697</v>
      </c>
      <c r="B547" s="2" t="s">
        <v>335</v>
      </c>
      <c r="C547" s="2" t="s">
        <v>337</v>
      </c>
      <c r="D547" s="2" t="s">
        <v>337</v>
      </c>
      <c r="E547" s="2" t="s">
        <v>82</v>
      </c>
      <c r="F547" s="2" t="s">
        <v>698</v>
      </c>
      <c r="G547" s="13"/>
      <c r="H547" s="17" t="e">
        <f>H548</f>
        <v>#REF!</v>
      </c>
    </row>
    <row r="548" spans="1:8" s="10" customFormat="1">
      <c r="A548" s="37" t="s">
        <v>92</v>
      </c>
      <c r="B548" s="2" t="s">
        <v>335</v>
      </c>
      <c r="C548" s="2" t="s">
        <v>337</v>
      </c>
      <c r="D548" s="2" t="s">
        <v>337</v>
      </c>
      <c r="E548" s="2" t="s">
        <v>82</v>
      </c>
      <c r="F548" s="2" t="s">
        <v>698</v>
      </c>
      <c r="G548" s="13" t="s">
        <v>380</v>
      </c>
      <c r="H548" s="17" t="e">
        <f>H549</f>
        <v>#REF!</v>
      </c>
    </row>
    <row r="549" spans="1:8" s="10" customFormat="1" ht="25.5">
      <c r="A549" s="1" t="s">
        <v>95</v>
      </c>
      <c r="B549" s="2" t="s">
        <v>335</v>
      </c>
      <c r="C549" s="2" t="s">
        <v>337</v>
      </c>
      <c r="D549" s="2" t="s">
        <v>337</v>
      </c>
      <c r="E549" s="2" t="s">
        <v>82</v>
      </c>
      <c r="F549" s="2" t="s">
        <v>698</v>
      </c>
      <c r="G549" s="13" t="s">
        <v>96</v>
      </c>
      <c r="H549" s="17" t="e">
        <f>#REF!</f>
        <v>#REF!</v>
      </c>
    </row>
    <row r="550" spans="1:8" s="10" customFormat="1" ht="38.25">
      <c r="A550" s="1" t="s">
        <v>699</v>
      </c>
      <c r="B550" s="2" t="s">
        <v>335</v>
      </c>
      <c r="C550" s="2" t="s">
        <v>337</v>
      </c>
      <c r="D550" s="2" t="s">
        <v>337</v>
      </c>
      <c r="E550" s="2" t="s">
        <v>82</v>
      </c>
      <c r="F550" s="2" t="s">
        <v>700</v>
      </c>
      <c r="G550" s="13"/>
      <c r="H550" s="17" t="e">
        <f>H551</f>
        <v>#REF!</v>
      </c>
    </row>
    <row r="551" spans="1:8" s="10" customFormat="1">
      <c r="A551" s="37" t="s">
        <v>92</v>
      </c>
      <c r="B551" s="2" t="s">
        <v>335</v>
      </c>
      <c r="C551" s="2" t="s">
        <v>337</v>
      </c>
      <c r="D551" s="2" t="s">
        <v>337</v>
      </c>
      <c r="E551" s="2" t="s">
        <v>82</v>
      </c>
      <c r="F551" s="2" t="s">
        <v>700</v>
      </c>
      <c r="G551" s="13" t="s">
        <v>380</v>
      </c>
      <c r="H551" s="17" t="e">
        <f>H552</f>
        <v>#REF!</v>
      </c>
    </row>
    <row r="552" spans="1:8" s="10" customFormat="1" ht="25.5">
      <c r="A552" s="1" t="s">
        <v>95</v>
      </c>
      <c r="B552" s="2" t="s">
        <v>335</v>
      </c>
      <c r="C552" s="2" t="s">
        <v>337</v>
      </c>
      <c r="D552" s="2" t="s">
        <v>337</v>
      </c>
      <c r="E552" s="2" t="s">
        <v>82</v>
      </c>
      <c r="F552" s="2" t="s">
        <v>700</v>
      </c>
      <c r="G552" s="13" t="s">
        <v>96</v>
      </c>
      <c r="H552" s="17" t="e">
        <f>#REF!</f>
        <v>#REF!</v>
      </c>
    </row>
    <row r="553" spans="1:8" s="10" customFormat="1" ht="38.25">
      <c r="A553" s="1" t="s">
        <v>701</v>
      </c>
      <c r="B553" s="2" t="s">
        <v>335</v>
      </c>
      <c r="C553" s="2" t="s">
        <v>337</v>
      </c>
      <c r="D553" s="2" t="s">
        <v>337</v>
      </c>
      <c r="E553" s="2" t="s">
        <v>82</v>
      </c>
      <c r="F553" s="2" t="s">
        <v>702</v>
      </c>
      <c r="G553" s="13"/>
      <c r="H553" s="17" t="e">
        <f>H554</f>
        <v>#REF!</v>
      </c>
    </row>
    <row r="554" spans="1:8" s="10" customFormat="1">
      <c r="A554" s="37" t="s">
        <v>92</v>
      </c>
      <c r="B554" s="2" t="s">
        <v>335</v>
      </c>
      <c r="C554" s="2" t="s">
        <v>337</v>
      </c>
      <c r="D554" s="2" t="s">
        <v>337</v>
      </c>
      <c r="E554" s="2" t="s">
        <v>82</v>
      </c>
      <c r="F554" s="2" t="s">
        <v>702</v>
      </c>
      <c r="G554" s="13" t="s">
        <v>380</v>
      </c>
      <c r="H554" s="17" t="e">
        <f>H555</f>
        <v>#REF!</v>
      </c>
    </row>
    <row r="555" spans="1:8" s="10" customFormat="1" ht="25.5">
      <c r="A555" s="1" t="s">
        <v>95</v>
      </c>
      <c r="B555" s="2" t="s">
        <v>335</v>
      </c>
      <c r="C555" s="2" t="s">
        <v>337</v>
      </c>
      <c r="D555" s="2" t="s">
        <v>337</v>
      </c>
      <c r="E555" s="2" t="s">
        <v>82</v>
      </c>
      <c r="F555" s="2" t="s">
        <v>702</v>
      </c>
      <c r="G555" s="13" t="s">
        <v>96</v>
      </c>
      <c r="H555" s="17" t="e">
        <f>#REF!</f>
        <v>#REF!</v>
      </c>
    </row>
    <row r="556" spans="1:8" s="10" customFormat="1" ht="25.5">
      <c r="A556" s="1" t="s">
        <v>703</v>
      </c>
      <c r="B556" s="2" t="s">
        <v>335</v>
      </c>
      <c r="C556" s="2" t="s">
        <v>337</v>
      </c>
      <c r="D556" s="2" t="s">
        <v>337</v>
      </c>
      <c r="E556" s="2" t="s">
        <v>82</v>
      </c>
      <c r="F556" s="2" t="s">
        <v>704</v>
      </c>
      <c r="G556" s="13"/>
      <c r="H556" s="17" t="e">
        <f>H557</f>
        <v>#REF!</v>
      </c>
    </row>
    <row r="557" spans="1:8" s="10" customFormat="1" ht="25.5">
      <c r="A557" s="1" t="s">
        <v>131</v>
      </c>
      <c r="B557" s="2" t="s">
        <v>335</v>
      </c>
      <c r="C557" s="2" t="s">
        <v>337</v>
      </c>
      <c r="D557" s="2" t="s">
        <v>337</v>
      </c>
      <c r="E557" s="2" t="s">
        <v>82</v>
      </c>
      <c r="F557" s="2" t="s">
        <v>704</v>
      </c>
      <c r="G557" s="13" t="s">
        <v>132</v>
      </c>
      <c r="H557" s="17" t="e">
        <f>H558</f>
        <v>#REF!</v>
      </c>
    </row>
    <row r="558" spans="1:8" s="10" customFormat="1" ht="25.5">
      <c r="A558" s="1" t="s">
        <v>77</v>
      </c>
      <c r="B558" s="2" t="s">
        <v>335</v>
      </c>
      <c r="C558" s="2" t="s">
        <v>337</v>
      </c>
      <c r="D558" s="2" t="s">
        <v>337</v>
      </c>
      <c r="E558" s="2" t="s">
        <v>82</v>
      </c>
      <c r="F558" s="2" t="s">
        <v>704</v>
      </c>
      <c r="G558" s="13" t="s">
        <v>73</v>
      </c>
      <c r="H558" s="17" t="e">
        <f>#REF!</f>
        <v>#REF!</v>
      </c>
    </row>
    <row r="559" spans="1:8" s="10" customFormat="1" ht="25.5">
      <c r="A559" s="1" t="s">
        <v>705</v>
      </c>
      <c r="B559" s="2" t="s">
        <v>335</v>
      </c>
      <c r="C559" s="2" t="s">
        <v>337</v>
      </c>
      <c r="D559" s="2" t="s">
        <v>337</v>
      </c>
      <c r="E559" s="2" t="s">
        <v>82</v>
      </c>
      <c r="F559" s="2" t="s">
        <v>706</v>
      </c>
      <c r="G559" s="13"/>
      <c r="H559" s="17" t="e">
        <f>H560</f>
        <v>#REF!</v>
      </c>
    </row>
    <row r="560" spans="1:8" s="10" customFormat="1">
      <c r="A560" s="37" t="s">
        <v>92</v>
      </c>
      <c r="B560" s="2" t="s">
        <v>335</v>
      </c>
      <c r="C560" s="2" t="s">
        <v>337</v>
      </c>
      <c r="D560" s="2" t="s">
        <v>337</v>
      </c>
      <c r="E560" s="2" t="s">
        <v>82</v>
      </c>
      <c r="F560" s="2" t="s">
        <v>706</v>
      </c>
      <c r="G560" s="13" t="s">
        <v>380</v>
      </c>
      <c r="H560" s="17" t="e">
        <f>H561</f>
        <v>#REF!</v>
      </c>
    </row>
    <row r="561" spans="1:8" s="10" customFormat="1" ht="25.5">
      <c r="A561" s="1" t="s">
        <v>95</v>
      </c>
      <c r="B561" s="2" t="s">
        <v>335</v>
      </c>
      <c r="C561" s="2" t="s">
        <v>337</v>
      </c>
      <c r="D561" s="2" t="s">
        <v>337</v>
      </c>
      <c r="E561" s="2" t="s">
        <v>82</v>
      </c>
      <c r="F561" s="2" t="s">
        <v>706</v>
      </c>
      <c r="G561" s="13" t="s">
        <v>96</v>
      </c>
      <c r="H561" s="17" t="e">
        <f>#REF!</f>
        <v>#REF!</v>
      </c>
    </row>
    <row r="562" spans="1:8" s="10" customFormat="1" ht="25.5">
      <c r="A562" s="1" t="s">
        <v>707</v>
      </c>
      <c r="B562" s="2" t="s">
        <v>335</v>
      </c>
      <c r="C562" s="2" t="s">
        <v>337</v>
      </c>
      <c r="D562" s="2" t="s">
        <v>337</v>
      </c>
      <c r="E562" s="2" t="s">
        <v>82</v>
      </c>
      <c r="F562" s="2" t="s">
        <v>708</v>
      </c>
      <c r="G562" s="13"/>
      <c r="H562" s="17" t="e">
        <f>H563</f>
        <v>#REF!</v>
      </c>
    </row>
    <row r="563" spans="1:8" s="10" customFormat="1">
      <c r="A563" s="37" t="s">
        <v>92</v>
      </c>
      <c r="B563" s="2" t="s">
        <v>335</v>
      </c>
      <c r="C563" s="2" t="s">
        <v>337</v>
      </c>
      <c r="D563" s="2" t="s">
        <v>337</v>
      </c>
      <c r="E563" s="2" t="s">
        <v>82</v>
      </c>
      <c r="F563" s="2" t="s">
        <v>708</v>
      </c>
      <c r="G563" s="13" t="s">
        <v>380</v>
      </c>
      <c r="H563" s="17" t="e">
        <f>H564</f>
        <v>#REF!</v>
      </c>
    </row>
    <row r="564" spans="1:8" s="10" customFormat="1" ht="25.5">
      <c r="A564" s="1" t="s">
        <v>95</v>
      </c>
      <c r="B564" s="2" t="s">
        <v>335</v>
      </c>
      <c r="C564" s="2" t="s">
        <v>337</v>
      </c>
      <c r="D564" s="2" t="s">
        <v>337</v>
      </c>
      <c r="E564" s="2" t="s">
        <v>82</v>
      </c>
      <c r="F564" s="2" t="s">
        <v>708</v>
      </c>
      <c r="G564" s="13" t="s">
        <v>96</v>
      </c>
      <c r="H564" s="17" t="e">
        <f>#REF!</f>
        <v>#REF!</v>
      </c>
    </row>
    <row r="565" spans="1:8" s="10" customFormat="1" ht="25.5">
      <c r="A565" s="1" t="s">
        <v>469</v>
      </c>
      <c r="B565" s="2" t="s">
        <v>335</v>
      </c>
      <c r="C565" s="2" t="s">
        <v>337</v>
      </c>
      <c r="D565" s="2" t="s">
        <v>337</v>
      </c>
      <c r="E565" s="2" t="s">
        <v>82</v>
      </c>
      <c r="F565" s="2" t="s">
        <v>709</v>
      </c>
      <c r="G565" s="13"/>
      <c r="H565" s="17" t="e">
        <f>H566</f>
        <v>#REF!</v>
      </c>
    </row>
    <row r="566" spans="1:8" s="10" customFormat="1">
      <c r="A566" s="37" t="s">
        <v>92</v>
      </c>
      <c r="B566" s="2" t="s">
        <v>335</v>
      </c>
      <c r="C566" s="2" t="s">
        <v>337</v>
      </c>
      <c r="D566" s="2" t="s">
        <v>337</v>
      </c>
      <c r="E566" s="2" t="s">
        <v>82</v>
      </c>
      <c r="F566" s="2" t="s">
        <v>709</v>
      </c>
      <c r="G566" s="13" t="s">
        <v>380</v>
      </c>
      <c r="H566" s="17" t="e">
        <f>H567</f>
        <v>#REF!</v>
      </c>
    </row>
    <row r="567" spans="1:8" s="10" customFormat="1" ht="25.5">
      <c r="A567" s="1" t="s">
        <v>95</v>
      </c>
      <c r="B567" s="2" t="s">
        <v>335</v>
      </c>
      <c r="C567" s="2" t="s">
        <v>337</v>
      </c>
      <c r="D567" s="2" t="s">
        <v>337</v>
      </c>
      <c r="E567" s="2" t="s">
        <v>82</v>
      </c>
      <c r="F567" s="2" t="s">
        <v>709</v>
      </c>
      <c r="G567" s="13" t="s">
        <v>96</v>
      </c>
      <c r="H567" s="17" t="e">
        <f>H568</f>
        <v>#REF!</v>
      </c>
    </row>
    <row r="568" spans="1:8" s="10" customFormat="1" ht="38.25">
      <c r="A568" s="42" t="s">
        <v>304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470</v>
      </c>
      <c r="B569" s="2" t="s">
        <v>335</v>
      </c>
      <c r="C569" s="2" t="s">
        <v>337</v>
      </c>
      <c r="D569" s="2" t="s">
        <v>337</v>
      </c>
      <c r="E569" s="2" t="s">
        <v>82</v>
      </c>
      <c r="F569" s="2" t="s">
        <v>710</v>
      </c>
      <c r="G569" s="13"/>
      <c r="H569" s="17" t="e">
        <f>H570</f>
        <v>#REF!</v>
      </c>
    </row>
    <row r="570" spans="1:8" s="10" customFormat="1">
      <c r="A570" s="37" t="s">
        <v>92</v>
      </c>
      <c r="B570" s="2" t="s">
        <v>335</v>
      </c>
      <c r="C570" s="2" t="s">
        <v>337</v>
      </c>
      <c r="D570" s="2" t="s">
        <v>337</v>
      </c>
      <c r="E570" s="2" t="s">
        <v>82</v>
      </c>
      <c r="F570" s="2" t="s">
        <v>710</v>
      </c>
      <c r="G570" s="13" t="s">
        <v>380</v>
      </c>
      <c r="H570" s="17" t="e">
        <f>H571</f>
        <v>#REF!</v>
      </c>
    </row>
    <row r="571" spans="1:8" s="10" customFormat="1" ht="25.5">
      <c r="A571" s="1" t="s">
        <v>95</v>
      </c>
      <c r="B571" s="2" t="s">
        <v>335</v>
      </c>
      <c r="C571" s="2" t="s">
        <v>337</v>
      </c>
      <c r="D571" s="2" t="s">
        <v>337</v>
      </c>
      <c r="E571" s="2" t="s">
        <v>82</v>
      </c>
      <c r="F571" s="2" t="s">
        <v>710</v>
      </c>
      <c r="G571" s="13" t="s">
        <v>96</v>
      </c>
      <c r="H571" s="17" t="e">
        <f>#REF!</f>
        <v>#REF!</v>
      </c>
    </row>
    <row r="572" spans="1:8" s="10" customFormat="1" ht="51">
      <c r="A572" s="1" t="s">
        <v>711</v>
      </c>
      <c r="B572" s="2" t="s">
        <v>335</v>
      </c>
      <c r="C572" s="2" t="s">
        <v>337</v>
      </c>
      <c r="D572" s="2" t="s">
        <v>337</v>
      </c>
      <c r="E572" s="2" t="s">
        <v>82</v>
      </c>
      <c r="F572" s="2" t="s">
        <v>712</v>
      </c>
      <c r="G572" s="13"/>
      <c r="H572" s="17" t="e">
        <f>H573</f>
        <v>#REF!</v>
      </c>
    </row>
    <row r="573" spans="1:8" s="10" customFormat="1">
      <c r="A573" s="37" t="s">
        <v>92</v>
      </c>
      <c r="B573" s="2" t="s">
        <v>335</v>
      </c>
      <c r="C573" s="2" t="s">
        <v>337</v>
      </c>
      <c r="D573" s="2" t="s">
        <v>337</v>
      </c>
      <c r="E573" s="2" t="s">
        <v>82</v>
      </c>
      <c r="F573" s="2" t="s">
        <v>712</v>
      </c>
      <c r="G573" s="13" t="s">
        <v>380</v>
      </c>
      <c r="H573" s="17" t="e">
        <f>H574</f>
        <v>#REF!</v>
      </c>
    </row>
    <row r="574" spans="1:8" s="10" customFormat="1" ht="25.5">
      <c r="A574" s="1" t="s">
        <v>95</v>
      </c>
      <c r="B574" s="2" t="s">
        <v>335</v>
      </c>
      <c r="C574" s="2" t="s">
        <v>337</v>
      </c>
      <c r="D574" s="2" t="s">
        <v>337</v>
      </c>
      <c r="E574" s="2" t="s">
        <v>82</v>
      </c>
      <c r="F574" s="2" t="s">
        <v>712</v>
      </c>
      <c r="G574" s="13" t="s">
        <v>96</v>
      </c>
      <c r="H574" s="17" t="e">
        <f>#REF!</f>
        <v>#REF!</v>
      </c>
    </row>
    <row r="575" spans="1:8" s="10" customFormat="1" ht="51">
      <c r="A575" s="1" t="s">
        <v>713</v>
      </c>
      <c r="B575" s="2" t="s">
        <v>335</v>
      </c>
      <c r="C575" s="2" t="s">
        <v>337</v>
      </c>
      <c r="D575" s="2" t="s">
        <v>337</v>
      </c>
      <c r="E575" s="2" t="s">
        <v>82</v>
      </c>
      <c r="F575" s="2" t="s">
        <v>714</v>
      </c>
      <c r="G575" s="13"/>
      <c r="H575" s="17" t="e">
        <f>H576</f>
        <v>#REF!</v>
      </c>
    </row>
    <row r="576" spans="1:8" s="10" customFormat="1">
      <c r="A576" s="37" t="s">
        <v>92</v>
      </c>
      <c r="B576" s="2" t="s">
        <v>335</v>
      </c>
      <c r="C576" s="2" t="s">
        <v>337</v>
      </c>
      <c r="D576" s="2" t="s">
        <v>337</v>
      </c>
      <c r="E576" s="2" t="s">
        <v>82</v>
      </c>
      <c r="F576" s="2" t="s">
        <v>714</v>
      </c>
      <c r="G576" s="13" t="s">
        <v>380</v>
      </c>
      <c r="H576" s="17" t="e">
        <f>H577</f>
        <v>#REF!</v>
      </c>
    </row>
    <row r="577" spans="1:8" s="10" customFormat="1" ht="25.5">
      <c r="A577" s="1" t="s">
        <v>95</v>
      </c>
      <c r="B577" s="2" t="s">
        <v>335</v>
      </c>
      <c r="C577" s="2" t="s">
        <v>337</v>
      </c>
      <c r="D577" s="2" t="s">
        <v>337</v>
      </c>
      <c r="E577" s="2" t="s">
        <v>82</v>
      </c>
      <c r="F577" s="2" t="s">
        <v>714</v>
      </c>
      <c r="G577" s="13" t="s">
        <v>96</v>
      </c>
      <c r="H577" s="17" t="e">
        <f>#REF!</f>
        <v>#REF!</v>
      </c>
    </row>
    <row r="578" spans="1:8" s="10" customFormat="1" ht="51">
      <c r="A578" s="1" t="s">
        <v>715</v>
      </c>
      <c r="B578" s="2" t="s">
        <v>335</v>
      </c>
      <c r="C578" s="2" t="s">
        <v>337</v>
      </c>
      <c r="D578" s="2" t="s">
        <v>337</v>
      </c>
      <c r="E578" s="2" t="s">
        <v>82</v>
      </c>
      <c r="F578" s="2" t="s">
        <v>716</v>
      </c>
      <c r="G578" s="13"/>
      <c r="H578" s="17" t="e">
        <f>H579</f>
        <v>#REF!</v>
      </c>
    </row>
    <row r="579" spans="1:8" s="10" customFormat="1">
      <c r="A579" s="37" t="s">
        <v>92</v>
      </c>
      <c r="B579" s="2" t="s">
        <v>335</v>
      </c>
      <c r="C579" s="2" t="s">
        <v>337</v>
      </c>
      <c r="D579" s="2" t="s">
        <v>337</v>
      </c>
      <c r="E579" s="2" t="s">
        <v>82</v>
      </c>
      <c r="F579" s="2" t="s">
        <v>716</v>
      </c>
      <c r="G579" s="13" t="s">
        <v>380</v>
      </c>
      <c r="H579" s="17" t="e">
        <f>H580</f>
        <v>#REF!</v>
      </c>
    </row>
    <row r="580" spans="1:8" s="10" customFormat="1" ht="25.5">
      <c r="A580" s="1" t="s">
        <v>95</v>
      </c>
      <c r="B580" s="2" t="s">
        <v>335</v>
      </c>
      <c r="C580" s="2" t="s">
        <v>337</v>
      </c>
      <c r="D580" s="2" t="s">
        <v>337</v>
      </c>
      <c r="E580" s="2" t="s">
        <v>82</v>
      </c>
      <c r="F580" s="2" t="s">
        <v>716</v>
      </c>
      <c r="G580" s="13" t="s">
        <v>96</v>
      </c>
      <c r="H580" s="17" t="e">
        <f>#REF!</f>
        <v>#REF!</v>
      </c>
    </row>
    <row r="581" spans="1:8" s="10" customFormat="1" ht="51">
      <c r="A581" s="1" t="s">
        <v>717</v>
      </c>
      <c r="B581" s="2" t="s">
        <v>335</v>
      </c>
      <c r="C581" s="2" t="s">
        <v>337</v>
      </c>
      <c r="D581" s="2" t="s">
        <v>337</v>
      </c>
      <c r="E581" s="2" t="s">
        <v>82</v>
      </c>
      <c r="F581" s="2" t="s">
        <v>718</v>
      </c>
      <c r="G581" s="13"/>
      <c r="H581" s="17" t="e">
        <f>H582</f>
        <v>#REF!</v>
      </c>
    </row>
    <row r="582" spans="1:8" s="10" customFormat="1">
      <c r="A582" s="37" t="s">
        <v>92</v>
      </c>
      <c r="B582" s="2" t="s">
        <v>335</v>
      </c>
      <c r="C582" s="2" t="s">
        <v>337</v>
      </c>
      <c r="D582" s="2" t="s">
        <v>337</v>
      </c>
      <c r="E582" s="2" t="s">
        <v>82</v>
      </c>
      <c r="F582" s="2" t="s">
        <v>718</v>
      </c>
      <c r="G582" s="13" t="s">
        <v>380</v>
      </c>
      <c r="H582" s="17" t="e">
        <f>H583</f>
        <v>#REF!</v>
      </c>
    </row>
    <row r="583" spans="1:8" s="10" customFormat="1" ht="25.5">
      <c r="A583" s="1" t="s">
        <v>95</v>
      </c>
      <c r="B583" s="2" t="s">
        <v>335</v>
      </c>
      <c r="C583" s="2" t="s">
        <v>337</v>
      </c>
      <c r="D583" s="2" t="s">
        <v>337</v>
      </c>
      <c r="E583" s="2" t="s">
        <v>82</v>
      </c>
      <c r="F583" s="2" t="s">
        <v>718</v>
      </c>
      <c r="G583" s="13" t="s">
        <v>96</v>
      </c>
      <c r="H583" s="17" t="e">
        <f>#REF!</f>
        <v>#REF!</v>
      </c>
    </row>
    <row r="584" spans="1:8" s="10" customFormat="1" ht="38.25">
      <c r="A584" s="1" t="s">
        <v>719</v>
      </c>
      <c r="B584" s="2" t="s">
        <v>335</v>
      </c>
      <c r="C584" s="2" t="s">
        <v>337</v>
      </c>
      <c r="D584" s="2" t="s">
        <v>337</v>
      </c>
      <c r="E584" s="2" t="s">
        <v>82</v>
      </c>
      <c r="F584" s="2" t="s">
        <v>720</v>
      </c>
      <c r="G584" s="13"/>
      <c r="H584" s="17" t="e">
        <f>H585</f>
        <v>#REF!</v>
      </c>
    </row>
    <row r="585" spans="1:8" s="10" customFormat="1">
      <c r="A585" s="37" t="s">
        <v>92</v>
      </c>
      <c r="B585" s="2" t="s">
        <v>335</v>
      </c>
      <c r="C585" s="2" t="s">
        <v>337</v>
      </c>
      <c r="D585" s="2" t="s">
        <v>337</v>
      </c>
      <c r="E585" s="2" t="s">
        <v>82</v>
      </c>
      <c r="F585" s="2" t="s">
        <v>720</v>
      </c>
      <c r="G585" s="13" t="s">
        <v>380</v>
      </c>
      <c r="H585" s="17" t="e">
        <f>H586</f>
        <v>#REF!</v>
      </c>
    </row>
    <row r="586" spans="1:8" s="10" customFormat="1" ht="25.5">
      <c r="A586" s="1" t="s">
        <v>95</v>
      </c>
      <c r="B586" s="2" t="s">
        <v>335</v>
      </c>
      <c r="C586" s="2" t="s">
        <v>337</v>
      </c>
      <c r="D586" s="2" t="s">
        <v>337</v>
      </c>
      <c r="E586" s="2" t="s">
        <v>82</v>
      </c>
      <c r="F586" s="2" t="s">
        <v>720</v>
      </c>
      <c r="G586" s="13" t="s">
        <v>96</v>
      </c>
      <c r="H586" s="17" t="e">
        <f>#REF!</f>
        <v>#REF!</v>
      </c>
    </row>
    <row r="587" spans="1:8" s="10" customFormat="1" ht="38.25">
      <c r="A587" s="1" t="s">
        <v>471</v>
      </c>
      <c r="B587" s="2" t="s">
        <v>335</v>
      </c>
      <c r="C587" s="2" t="s">
        <v>337</v>
      </c>
      <c r="D587" s="2" t="s">
        <v>337</v>
      </c>
      <c r="E587" s="2" t="s">
        <v>82</v>
      </c>
      <c r="F587" s="2" t="s">
        <v>721</v>
      </c>
      <c r="G587" s="13"/>
      <c r="H587" s="17" t="e">
        <f>H588</f>
        <v>#REF!</v>
      </c>
    </row>
    <row r="588" spans="1:8" s="10" customFormat="1">
      <c r="A588" s="37" t="s">
        <v>92</v>
      </c>
      <c r="B588" s="2" t="s">
        <v>335</v>
      </c>
      <c r="C588" s="2" t="s">
        <v>337</v>
      </c>
      <c r="D588" s="2" t="s">
        <v>337</v>
      </c>
      <c r="E588" s="2" t="s">
        <v>82</v>
      </c>
      <c r="F588" s="2" t="s">
        <v>721</v>
      </c>
      <c r="G588" s="13" t="s">
        <v>380</v>
      </c>
      <c r="H588" s="17" t="e">
        <f>H589</f>
        <v>#REF!</v>
      </c>
    </row>
    <row r="589" spans="1:8" s="10" customFormat="1" ht="25.5">
      <c r="A589" s="1" t="s">
        <v>95</v>
      </c>
      <c r="B589" s="2" t="s">
        <v>335</v>
      </c>
      <c r="C589" s="2" t="s">
        <v>337</v>
      </c>
      <c r="D589" s="2" t="s">
        <v>337</v>
      </c>
      <c r="E589" s="2" t="s">
        <v>82</v>
      </c>
      <c r="F589" s="2" t="s">
        <v>721</v>
      </c>
      <c r="G589" s="13" t="s">
        <v>96</v>
      </c>
      <c r="H589" s="17" t="e">
        <f>#REF!</f>
        <v>#REF!</v>
      </c>
    </row>
    <row r="590" spans="1:8" ht="25.5">
      <c r="A590" s="1" t="s">
        <v>474</v>
      </c>
      <c r="B590" s="2" t="s">
        <v>335</v>
      </c>
      <c r="C590" s="2" t="s">
        <v>337</v>
      </c>
      <c r="D590" s="2" t="s">
        <v>337</v>
      </c>
      <c r="E590" s="2" t="s">
        <v>82</v>
      </c>
      <c r="F590" s="2" t="s">
        <v>89</v>
      </c>
      <c r="G590" s="13"/>
      <c r="H590" s="17" t="e">
        <f>H591</f>
        <v>#REF!</v>
      </c>
    </row>
    <row r="591" spans="1:8" ht="25.5">
      <c r="A591" s="1" t="s">
        <v>131</v>
      </c>
      <c r="B591" s="2" t="s">
        <v>335</v>
      </c>
      <c r="C591" s="2" t="s">
        <v>337</v>
      </c>
      <c r="D591" s="2" t="s">
        <v>337</v>
      </c>
      <c r="E591" s="2" t="s">
        <v>82</v>
      </c>
      <c r="F591" s="2" t="s">
        <v>89</v>
      </c>
      <c r="G591" s="13" t="s">
        <v>132</v>
      </c>
      <c r="H591" s="17" t="e">
        <f>H592</f>
        <v>#REF!</v>
      </c>
    </row>
    <row r="592" spans="1:8" ht="25.5">
      <c r="A592" s="1" t="s">
        <v>77</v>
      </c>
      <c r="B592" s="2" t="s">
        <v>335</v>
      </c>
      <c r="C592" s="2" t="s">
        <v>337</v>
      </c>
      <c r="D592" s="2" t="s">
        <v>337</v>
      </c>
      <c r="E592" s="2" t="s">
        <v>82</v>
      </c>
      <c r="F592" s="2" t="s">
        <v>89</v>
      </c>
      <c r="G592" s="13" t="s">
        <v>73</v>
      </c>
      <c r="H592" s="17" t="e">
        <f>#REF!</f>
        <v>#REF!</v>
      </c>
    </row>
    <row r="593" spans="1:8" s="10" customFormat="1" ht="51">
      <c r="A593" s="1" t="s">
        <v>473</v>
      </c>
      <c r="B593" s="2" t="s">
        <v>335</v>
      </c>
      <c r="C593" s="2" t="s">
        <v>337</v>
      </c>
      <c r="D593" s="2" t="s">
        <v>337</v>
      </c>
      <c r="E593" s="2" t="s">
        <v>82</v>
      </c>
      <c r="F593" s="2" t="s">
        <v>472</v>
      </c>
      <c r="G593" s="13"/>
      <c r="H593" s="17" t="e">
        <f>H594</f>
        <v>#REF!</v>
      </c>
    </row>
    <row r="594" spans="1:8" s="10" customFormat="1">
      <c r="A594" s="37" t="s">
        <v>92</v>
      </c>
      <c r="B594" s="2" t="s">
        <v>335</v>
      </c>
      <c r="C594" s="2" t="s">
        <v>337</v>
      </c>
      <c r="D594" s="2" t="s">
        <v>337</v>
      </c>
      <c r="E594" s="2" t="s">
        <v>82</v>
      </c>
      <c r="F594" s="2" t="s">
        <v>472</v>
      </c>
      <c r="G594" s="13" t="s">
        <v>380</v>
      </c>
      <c r="H594" s="17" t="e">
        <f>H595</f>
        <v>#REF!</v>
      </c>
    </row>
    <row r="595" spans="1:8" s="10" customFormat="1" ht="25.5">
      <c r="A595" s="1" t="s">
        <v>95</v>
      </c>
      <c r="B595" s="2" t="s">
        <v>335</v>
      </c>
      <c r="C595" s="2" t="s">
        <v>337</v>
      </c>
      <c r="D595" s="2" t="s">
        <v>337</v>
      </c>
      <c r="E595" s="2" t="s">
        <v>82</v>
      </c>
      <c r="F595" s="2" t="s">
        <v>472</v>
      </c>
      <c r="G595" s="13" t="s">
        <v>96</v>
      </c>
      <c r="H595" s="17" t="e">
        <f>#REF!</f>
        <v>#REF!</v>
      </c>
    </row>
    <row r="596" spans="1:8" s="10" customFormat="1" ht="25.5">
      <c r="A596" s="1" t="s">
        <v>722</v>
      </c>
      <c r="B596" s="2" t="s">
        <v>335</v>
      </c>
      <c r="C596" s="2" t="s">
        <v>337</v>
      </c>
      <c r="D596" s="2" t="s">
        <v>337</v>
      </c>
      <c r="E596" s="2" t="s">
        <v>82</v>
      </c>
      <c r="F596" s="2" t="s">
        <v>723</v>
      </c>
      <c r="G596" s="13"/>
      <c r="H596" s="17" t="e">
        <f>H597</f>
        <v>#REF!</v>
      </c>
    </row>
    <row r="597" spans="1:8" s="10" customFormat="1">
      <c r="A597" s="37" t="s">
        <v>92</v>
      </c>
      <c r="B597" s="2" t="s">
        <v>335</v>
      </c>
      <c r="C597" s="2" t="s">
        <v>337</v>
      </c>
      <c r="D597" s="2" t="s">
        <v>337</v>
      </c>
      <c r="E597" s="2" t="s">
        <v>82</v>
      </c>
      <c r="F597" s="2" t="s">
        <v>723</v>
      </c>
      <c r="G597" s="13" t="s">
        <v>380</v>
      </c>
      <c r="H597" s="17" t="e">
        <f>H598</f>
        <v>#REF!</v>
      </c>
    </row>
    <row r="598" spans="1:8" s="10" customFormat="1" ht="25.5">
      <c r="A598" s="1" t="s">
        <v>95</v>
      </c>
      <c r="B598" s="2" t="s">
        <v>335</v>
      </c>
      <c r="C598" s="2" t="s">
        <v>337</v>
      </c>
      <c r="D598" s="2" t="s">
        <v>337</v>
      </c>
      <c r="E598" s="2" t="s">
        <v>82</v>
      </c>
      <c r="F598" s="2" t="s">
        <v>723</v>
      </c>
      <c r="G598" s="13" t="s">
        <v>96</v>
      </c>
      <c r="H598" s="17" t="e">
        <f>#REF!</f>
        <v>#REF!</v>
      </c>
    </row>
    <row r="599" spans="1:8" s="10" customFormat="1" ht="25.5">
      <c r="A599" s="1" t="s">
        <v>724</v>
      </c>
      <c r="B599" s="2" t="s">
        <v>335</v>
      </c>
      <c r="C599" s="2" t="s">
        <v>337</v>
      </c>
      <c r="D599" s="2" t="s">
        <v>337</v>
      </c>
      <c r="E599" s="2" t="s">
        <v>82</v>
      </c>
      <c r="F599" s="2" t="s">
        <v>725</v>
      </c>
      <c r="G599" s="13"/>
      <c r="H599" s="17" t="e">
        <f>H600</f>
        <v>#REF!</v>
      </c>
    </row>
    <row r="600" spans="1:8" s="10" customFormat="1">
      <c r="A600" s="37" t="s">
        <v>92</v>
      </c>
      <c r="B600" s="2" t="s">
        <v>335</v>
      </c>
      <c r="C600" s="2" t="s">
        <v>337</v>
      </c>
      <c r="D600" s="2" t="s">
        <v>337</v>
      </c>
      <c r="E600" s="2" t="s">
        <v>82</v>
      </c>
      <c r="F600" s="2" t="s">
        <v>725</v>
      </c>
      <c r="G600" s="13" t="s">
        <v>380</v>
      </c>
      <c r="H600" s="17" t="e">
        <f>H601</f>
        <v>#REF!</v>
      </c>
    </row>
    <row r="601" spans="1:8" s="10" customFormat="1" ht="25.5">
      <c r="A601" s="1" t="s">
        <v>95</v>
      </c>
      <c r="B601" s="2" t="s">
        <v>335</v>
      </c>
      <c r="C601" s="2" t="s">
        <v>337</v>
      </c>
      <c r="D601" s="2" t="s">
        <v>337</v>
      </c>
      <c r="E601" s="2" t="s">
        <v>82</v>
      </c>
      <c r="F601" s="2" t="s">
        <v>725</v>
      </c>
      <c r="G601" s="13" t="s">
        <v>96</v>
      </c>
      <c r="H601" s="17" t="e">
        <f>#REF!</f>
        <v>#REF!</v>
      </c>
    </row>
    <row r="602" spans="1:8" s="10" customFormat="1" ht="51">
      <c r="A602" s="1" t="s">
        <v>560</v>
      </c>
      <c r="B602" s="2" t="s">
        <v>335</v>
      </c>
      <c r="C602" s="2" t="s">
        <v>337</v>
      </c>
      <c r="D602" s="2" t="s">
        <v>337</v>
      </c>
      <c r="E602" s="2" t="s">
        <v>82</v>
      </c>
      <c r="F602" s="2" t="s">
        <v>726</v>
      </c>
      <c r="G602" s="13"/>
      <c r="H602" s="17" t="e">
        <f>H603</f>
        <v>#REF!</v>
      </c>
    </row>
    <row r="603" spans="1:8" s="10" customFormat="1">
      <c r="A603" s="37" t="s">
        <v>92</v>
      </c>
      <c r="B603" s="2" t="s">
        <v>335</v>
      </c>
      <c r="C603" s="2" t="s">
        <v>337</v>
      </c>
      <c r="D603" s="2" t="s">
        <v>337</v>
      </c>
      <c r="E603" s="2" t="s">
        <v>82</v>
      </c>
      <c r="F603" s="2" t="s">
        <v>726</v>
      </c>
      <c r="G603" s="13" t="s">
        <v>380</v>
      </c>
      <c r="H603" s="17" t="e">
        <f>H604</f>
        <v>#REF!</v>
      </c>
    </row>
    <row r="604" spans="1:8" s="10" customFormat="1" ht="25.5">
      <c r="A604" s="1" t="s">
        <v>95</v>
      </c>
      <c r="B604" s="2" t="s">
        <v>335</v>
      </c>
      <c r="C604" s="2" t="s">
        <v>337</v>
      </c>
      <c r="D604" s="2" t="s">
        <v>337</v>
      </c>
      <c r="E604" s="2" t="s">
        <v>82</v>
      </c>
      <c r="F604" s="2" t="s">
        <v>726</v>
      </c>
      <c r="G604" s="13" t="s">
        <v>96</v>
      </c>
      <c r="H604" s="17" t="e">
        <f>#REF!</f>
        <v>#REF!</v>
      </c>
    </row>
    <row r="605" spans="1:8" s="10" customFormat="1" ht="25.5">
      <c r="A605" s="1" t="s">
        <v>727</v>
      </c>
      <c r="B605" s="2" t="s">
        <v>335</v>
      </c>
      <c r="C605" s="2" t="s">
        <v>337</v>
      </c>
      <c r="D605" s="2" t="s">
        <v>337</v>
      </c>
      <c r="E605" s="2" t="s">
        <v>82</v>
      </c>
      <c r="F605" s="2" t="s">
        <v>728</v>
      </c>
      <c r="G605" s="13"/>
      <c r="H605" s="17" t="e">
        <f>H606</f>
        <v>#REF!</v>
      </c>
    </row>
    <row r="606" spans="1:8" s="10" customFormat="1">
      <c r="A606" s="37" t="s">
        <v>92</v>
      </c>
      <c r="B606" s="2" t="s">
        <v>335</v>
      </c>
      <c r="C606" s="2" t="s">
        <v>337</v>
      </c>
      <c r="D606" s="2" t="s">
        <v>337</v>
      </c>
      <c r="E606" s="2" t="s">
        <v>82</v>
      </c>
      <c r="F606" s="2" t="s">
        <v>728</v>
      </c>
      <c r="G606" s="13" t="s">
        <v>380</v>
      </c>
      <c r="H606" s="17" t="e">
        <f>H607</f>
        <v>#REF!</v>
      </c>
    </row>
    <row r="607" spans="1:8" s="10" customFormat="1" ht="25.5">
      <c r="A607" s="1" t="s">
        <v>95</v>
      </c>
      <c r="B607" s="2" t="s">
        <v>335</v>
      </c>
      <c r="C607" s="2" t="s">
        <v>337</v>
      </c>
      <c r="D607" s="2" t="s">
        <v>337</v>
      </c>
      <c r="E607" s="2" t="s">
        <v>82</v>
      </c>
      <c r="F607" s="2" t="s">
        <v>728</v>
      </c>
      <c r="G607" s="13" t="s">
        <v>96</v>
      </c>
      <c r="H607" s="17" t="e">
        <f>#REF!</f>
        <v>#REF!</v>
      </c>
    </row>
    <row r="608" spans="1:8" s="10" customFormat="1" ht="38.25">
      <c r="A608" s="1" t="s">
        <v>729</v>
      </c>
      <c r="B608" s="2" t="s">
        <v>335</v>
      </c>
      <c r="C608" s="2" t="s">
        <v>337</v>
      </c>
      <c r="D608" s="2" t="s">
        <v>337</v>
      </c>
      <c r="E608" s="2" t="s">
        <v>82</v>
      </c>
      <c r="F608" s="2" t="s">
        <v>730</v>
      </c>
      <c r="G608" s="13"/>
      <c r="H608" s="17" t="e">
        <f>H609</f>
        <v>#REF!</v>
      </c>
    </row>
    <row r="609" spans="1:8" s="10" customFormat="1">
      <c r="A609" s="37" t="s">
        <v>92</v>
      </c>
      <c r="B609" s="2" t="s">
        <v>335</v>
      </c>
      <c r="C609" s="2" t="s">
        <v>337</v>
      </c>
      <c r="D609" s="2" t="s">
        <v>337</v>
      </c>
      <c r="E609" s="2" t="s">
        <v>82</v>
      </c>
      <c r="F609" s="2" t="s">
        <v>730</v>
      </c>
      <c r="G609" s="13" t="s">
        <v>380</v>
      </c>
      <c r="H609" s="17" t="e">
        <f>H610</f>
        <v>#REF!</v>
      </c>
    </row>
    <row r="610" spans="1:8" s="10" customFormat="1" ht="25.5">
      <c r="A610" s="1" t="s">
        <v>95</v>
      </c>
      <c r="B610" s="2" t="s">
        <v>335</v>
      </c>
      <c r="C610" s="2" t="s">
        <v>337</v>
      </c>
      <c r="D610" s="2" t="s">
        <v>337</v>
      </c>
      <c r="E610" s="2" t="s">
        <v>82</v>
      </c>
      <c r="F610" s="2" t="s">
        <v>730</v>
      </c>
      <c r="G610" s="13" t="s">
        <v>96</v>
      </c>
      <c r="H610" s="17" t="e">
        <f>#REF!</f>
        <v>#REF!</v>
      </c>
    </row>
    <row r="611" spans="1:8" s="10" customFormat="1" ht="38.25">
      <c r="A611" s="1" t="s">
        <v>731</v>
      </c>
      <c r="B611" s="2" t="s">
        <v>335</v>
      </c>
      <c r="C611" s="2" t="s">
        <v>337</v>
      </c>
      <c r="D611" s="2" t="s">
        <v>337</v>
      </c>
      <c r="E611" s="2" t="s">
        <v>82</v>
      </c>
      <c r="F611" s="2" t="s">
        <v>732</v>
      </c>
      <c r="G611" s="13"/>
      <c r="H611" s="17" t="e">
        <f>H612</f>
        <v>#REF!</v>
      </c>
    </row>
    <row r="612" spans="1:8" s="10" customFormat="1">
      <c r="A612" s="37" t="s">
        <v>92</v>
      </c>
      <c r="B612" s="2" t="s">
        <v>335</v>
      </c>
      <c r="C612" s="2" t="s">
        <v>337</v>
      </c>
      <c r="D612" s="2" t="s">
        <v>337</v>
      </c>
      <c r="E612" s="2" t="s">
        <v>82</v>
      </c>
      <c r="F612" s="2" t="s">
        <v>732</v>
      </c>
      <c r="G612" s="13" t="s">
        <v>380</v>
      </c>
      <c r="H612" s="17" t="e">
        <f>H613</f>
        <v>#REF!</v>
      </c>
    </row>
    <row r="613" spans="1:8" s="10" customFormat="1" ht="25.5">
      <c r="A613" s="1" t="s">
        <v>95</v>
      </c>
      <c r="B613" s="2" t="s">
        <v>335</v>
      </c>
      <c r="C613" s="2" t="s">
        <v>337</v>
      </c>
      <c r="D613" s="2" t="s">
        <v>337</v>
      </c>
      <c r="E613" s="2" t="s">
        <v>82</v>
      </c>
      <c r="F613" s="2" t="s">
        <v>732</v>
      </c>
      <c r="G613" s="13" t="s">
        <v>96</v>
      </c>
      <c r="H613" s="17" t="e">
        <f>#REF!</f>
        <v>#REF!</v>
      </c>
    </row>
    <row r="614" spans="1:8" s="10" customFormat="1" ht="25.5">
      <c r="A614" s="1" t="s">
        <v>733</v>
      </c>
      <c r="B614" s="2" t="s">
        <v>335</v>
      </c>
      <c r="C614" s="2" t="s">
        <v>337</v>
      </c>
      <c r="D614" s="2" t="s">
        <v>337</v>
      </c>
      <c r="E614" s="2" t="s">
        <v>82</v>
      </c>
      <c r="F614" s="2" t="s">
        <v>734</v>
      </c>
      <c r="G614" s="13"/>
      <c r="H614" s="17" t="e">
        <f>H615</f>
        <v>#REF!</v>
      </c>
    </row>
    <row r="615" spans="1:8" s="10" customFormat="1">
      <c r="A615" s="37" t="s">
        <v>92</v>
      </c>
      <c r="B615" s="2" t="s">
        <v>335</v>
      </c>
      <c r="C615" s="2" t="s">
        <v>337</v>
      </c>
      <c r="D615" s="2" t="s">
        <v>337</v>
      </c>
      <c r="E615" s="2" t="s">
        <v>82</v>
      </c>
      <c r="F615" s="2" t="s">
        <v>734</v>
      </c>
      <c r="G615" s="13" t="s">
        <v>380</v>
      </c>
      <c r="H615" s="17" t="e">
        <f>H616</f>
        <v>#REF!</v>
      </c>
    </row>
    <row r="616" spans="1:8" s="10" customFormat="1" ht="25.5">
      <c r="A616" s="1" t="s">
        <v>95</v>
      </c>
      <c r="B616" s="2" t="s">
        <v>335</v>
      </c>
      <c r="C616" s="2" t="s">
        <v>337</v>
      </c>
      <c r="D616" s="2" t="s">
        <v>337</v>
      </c>
      <c r="E616" s="2" t="s">
        <v>82</v>
      </c>
      <c r="F616" s="2" t="s">
        <v>734</v>
      </c>
      <c r="G616" s="13" t="s">
        <v>96</v>
      </c>
      <c r="H616" s="17" t="e">
        <f>#REF!</f>
        <v>#REF!</v>
      </c>
    </row>
    <row r="617" spans="1:8" s="10" customFormat="1" ht="25.5">
      <c r="A617" s="1" t="s">
        <v>735</v>
      </c>
      <c r="B617" s="2" t="s">
        <v>335</v>
      </c>
      <c r="C617" s="2" t="s">
        <v>337</v>
      </c>
      <c r="D617" s="2" t="s">
        <v>337</v>
      </c>
      <c r="E617" s="2" t="s">
        <v>82</v>
      </c>
      <c r="F617" s="2" t="s">
        <v>736</v>
      </c>
      <c r="G617" s="13"/>
      <c r="H617" s="17" t="e">
        <f>H618</f>
        <v>#REF!</v>
      </c>
    </row>
    <row r="618" spans="1:8" s="10" customFormat="1">
      <c r="A618" s="37" t="s">
        <v>92</v>
      </c>
      <c r="B618" s="2" t="s">
        <v>335</v>
      </c>
      <c r="C618" s="2" t="s">
        <v>337</v>
      </c>
      <c r="D618" s="2" t="s">
        <v>337</v>
      </c>
      <c r="E618" s="2" t="s">
        <v>82</v>
      </c>
      <c r="F618" s="2" t="s">
        <v>736</v>
      </c>
      <c r="G618" s="13" t="s">
        <v>380</v>
      </c>
      <c r="H618" s="17" t="e">
        <f>H619</f>
        <v>#REF!</v>
      </c>
    </row>
    <row r="619" spans="1:8" s="10" customFormat="1" ht="25.5">
      <c r="A619" s="1" t="s">
        <v>95</v>
      </c>
      <c r="B619" s="2" t="s">
        <v>335</v>
      </c>
      <c r="C619" s="2" t="s">
        <v>337</v>
      </c>
      <c r="D619" s="2" t="s">
        <v>337</v>
      </c>
      <c r="E619" s="2" t="s">
        <v>82</v>
      </c>
      <c r="F619" s="2" t="s">
        <v>736</v>
      </c>
      <c r="G619" s="13" t="s">
        <v>96</v>
      </c>
      <c r="H619" s="17" t="e">
        <f>#REF!</f>
        <v>#REF!</v>
      </c>
    </row>
    <row r="620" spans="1:8" s="10" customFormat="1" ht="25.5">
      <c r="A620" s="1" t="s">
        <v>737</v>
      </c>
      <c r="B620" s="2" t="s">
        <v>335</v>
      </c>
      <c r="C620" s="2" t="s">
        <v>337</v>
      </c>
      <c r="D620" s="2" t="s">
        <v>337</v>
      </c>
      <c r="E620" s="2" t="s">
        <v>82</v>
      </c>
      <c r="F620" s="2" t="s">
        <v>738</v>
      </c>
      <c r="G620" s="13"/>
      <c r="H620" s="17" t="e">
        <f>H621</f>
        <v>#REF!</v>
      </c>
    </row>
    <row r="621" spans="1:8" s="10" customFormat="1">
      <c r="A621" s="37" t="s">
        <v>92</v>
      </c>
      <c r="B621" s="2" t="s">
        <v>335</v>
      </c>
      <c r="C621" s="2" t="s">
        <v>337</v>
      </c>
      <c r="D621" s="2" t="s">
        <v>337</v>
      </c>
      <c r="E621" s="2" t="s">
        <v>82</v>
      </c>
      <c r="F621" s="2" t="s">
        <v>738</v>
      </c>
      <c r="G621" s="13" t="s">
        <v>380</v>
      </c>
      <c r="H621" s="17" t="e">
        <f>H622</f>
        <v>#REF!</v>
      </c>
    </row>
    <row r="622" spans="1:8" s="10" customFormat="1" ht="25.5">
      <c r="A622" s="1" t="s">
        <v>95</v>
      </c>
      <c r="B622" s="2" t="s">
        <v>335</v>
      </c>
      <c r="C622" s="2" t="s">
        <v>337</v>
      </c>
      <c r="D622" s="2" t="s">
        <v>337</v>
      </c>
      <c r="E622" s="2" t="s">
        <v>82</v>
      </c>
      <c r="F622" s="2" t="s">
        <v>738</v>
      </c>
      <c r="G622" s="13" t="s">
        <v>96</v>
      </c>
      <c r="H622" s="17" t="e">
        <f>#REF!</f>
        <v>#REF!</v>
      </c>
    </row>
    <row r="623" spans="1:8" s="10" customFormat="1" ht="38.25">
      <c r="A623" s="1" t="s">
        <v>452</v>
      </c>
      <c r="B623" s="2" t="s">
        <v>335</v>
      </c>
      <c r="C623" s="2" t="s">
        <v>337</v>
      </c>
      <c r="D623" s="2" t="s">
        <v>337</v>
      </c>
      <c r="E623" s="2" t="s">
        <v>82</v>
      </c>
      <c r="F623" s="2" t="s">
        <v>451</v>
      </c>
      <c r="G623" s="13"/>
      <c r="H623" s="17" t="e">
        <f>H624</f>
        <v>#REF!</v>
      </c>
    </row>
    <row r="624" spans="1:8" s="10" customFormat="1">
      <c r="A624" s="1" t="s">
        <v>361</v>
      </c>
      <c r="B624" s="2" t="s">
        <v>335</v>
      </c>
      <c r="C624" s="2" t="s">
        <v>337</v>
      </c>
      <c r="D624" s="2" t="s">
        <v>337</v>
      </c>
      <c r="E624" s="2" t="s">
        <v>82</v>
      </c>
      <c r="F624" s="2" t="s">
        <v>451</v>
      </c>
      <c r="G624" s="13" t="s">
        <v>179</v>
      </c>
      <c r="H624" s="17" t="e">
        <f>H625</f>
        <v>#REF!</v>
      </c>
    </row>
    <row r="625" spans="1:8" s="10" customFormat="1">
      <c r="A625" s="1" t="s">
        <v>381</v>
      </c>
      <c r="B625" s="2" t="s">
        <v>335</v>
      </c>
      <c r="C625" s="2" t="s">
        <v>337</v>
      </c>
      <c r="D625" s="2" t="s">
        <v>337</v>
      </c>
      <c r="E625" s="2" t="s">
        <v>82</v>
      </c>
      <c r="F625" s="2" t="s">
        <v>451</v>
      </c>
      <c r="G625" s="13" t="s">
        <v>139</v>
      </c>
      <c r="H625" s="17" t="e">
        <f>#REF!</f>
        <v>#REF!</v>
      </c>
    </row>
    <row r="626" spans="1:8" s="10" customFormat="1" ht="25.5">
      <c r="A626" s="1" t="s">
        <v>644</v>
      </c>
      <c r="B626" s="2" t="s">
        <v>335</v>
      </c>
      <c r="C626" s="2" t="s">
        <v>337</v>
      </c>
      <c r="D626" s="2" t="s">
        <v>337</v>
      </c>
      <c r="E626" s="2" t="s">
        <v>83</v>
      </c>
      <c r="F626" s="2" t="s">
        <v>66</v>
      </c>
      <c r="G626" s="13"/>
      <c r="H626" s="17" t="e">
        <f>H627+H630+H633+H636</f>
        <v>#REF!</v>
      </c>
    </row>
    <row r="627" spans="1:8" s="10" customFormat="1" ht="25.5">
      <c r="A627" s="34" t="s">
        <v>531</v>
      </c>
      <c r="B627" s="2" t="s">
        <v>335</v>
      </c>
      <c r="C627" s="2" t="s">
        <v>337</v>
      </c>
      <c r="D627" s="2" t="s">
        <v>337</v>
      </c>
      <c r="E627" s="2" t="s">
        <v>83</v>
      </c>
      <c r="F627" s="41" t="s">
        <v>532</v>
      </c>
      <c r="G627" s="13"/>
      <c r="H627" s="17" t="e">
        <f>H628</f>
        <v>#REF!</v>
      </c>
    </row>
    <row r="628" spans="1:8" s="10" customFormat="1" ht="25.5">
      <c r="A628" s="1" t="s">
        <v>131</v>
      </c>
      <c r="B628" s="2" t="s">
        <v>335</v>
      </c>
      <c r="C628" s="2" t="s">
        <v>337</v>
      </c>
      <c r="D628" s="2" t="s">
        <v>337</v>
      </c>
      <c r="E628" s="2" t="s">
        <v>83</v>
      </c>
      <c r="F628" s="41" t="s">
        <v>532</v>
      </c>
      <c r="G628" s="13" t="s">
        <v>132</v>
      </c>
      <c r="H628" s="17" t="e">
        <f>H629</f>
        <v>#REF!</v>
      </c>
    </row>
    <row r="629" spans="1:8" s="10" customFormat="1" ht="25.5">
      <c r="A629" s="1" t="s">
        <v>77</v>
      </c>
      <c r="B629" s="2" t="s">
        <v>335</v>
      </c>
      <c r="C629" s="2" t="s">
        <v>337</v>
      </c>
      <c r="D629" s="2" t="s">
        <v>337</v>
      </c>
      <c r="E629" s="2" t="s">
        <v>83</v>
      </c>
      <c r="F629" s="41" t="s">
        <v>532</v>
      </c>
      <c r="G629" s="13" t="s">
        <v>73</v>
      </c>
      <c r="H629" s="17" t="e">
        <f>#REF!</f>
        <v>#REF!</v>
      </c>
    </row>
    <row r="630" spans="1:8" s="10" customFormat="1">
      <c r="A630" s="1" t="s">
        <v>460</v>
      </c>
      <c r="B630" s="2" t="s">
        <v>335</v>
      </c>
      <c r="C630" s="2" t="s">
        <v>337</v>
      </c>
      <c r="D630" s="2" t="s">
        <v>337</v>
      </c>
      <c r="E630" s="2" t="s">
        <v>83</v>
      </c>
      <c r="F630" s="2" t="s">
        <v>457</v>
      </c>
      <c r="G630" s="13"/>
      <c r="H630" s="17" t="e">
        <f>H631</f>
        <v>#REF!</v>
      </c>
    </row>
    <row r="631" spans="1:8" s="10" customFormat="1" ht="25.5">
      <c r="A631" s="1" t="s">
        <v>131</v>
      </c>
      <c r="B631" s="2" t="s">
        <v>335</v>
      </c>
      <c r="C631" s="2" t="s">
        <v>337</v>
      </c>
      <c r="D631" s="2" t="s">
        <v>337</v>
      </c>
      <c r="E631" s="2" t="s">
        <v>83</v>
      </c>
      <c r="F631" s="2" t="s">
        <v>457</v>
      </c>
      <c r="G631" s="13" t="s">
        <v>132</v>
      </c>
      <c r="H631" s="17" t="e">
        <f>H632</f>
        <v>#REF!</v>
      </c>
    </row>
    <row r="632" spans="1:8" s="10" customFormat="1" ht="25.5">
      <c r="A632" s="1" t="s">
        <v>77</v>
      </c>
      <c r="B632" s="2" t="s">
        <v>335</v>
      </c>
      <c r="C632" s="2" t="s">
        <v>337</v>
      </c>
      <c r="D632" s="2" t="s">
        <v>337</v>
      </c>
      <c r="E632" s="2" t="s">
        <v>83</v>
      </c>
      <c r="F632" s="2" t="s">
        <v>457</v>
      </c>
      <c r="G632" s="13" t="s">
        <v>73</v>
      </c>
      <c r="H632" s="17" t="e">
        <f>#REF!</f>
        <v>#REF!</v>
      </c>
    </row>
    <row r="633" spans="1:8" s="10" customFormat="1" ht="25.5">
      <c r="A633" s="1" t="s">
        <v>533</v>
      </c>
      <c r="B633" s="2" t="s">
        <v>335</v>
      </c>
      <c r="C633" s="2" t="s">
        <v>337</v>
      </c>
      <c r="D633" s="2" t="s">
        <v>337</v>
      </c>
      <c r="E633" s="2" t="s">
        <v>83</v>
      </c>
      <c r="F633" s="2" t="s">
        <v>458</v>
      </c>
      <c r="G633" s="13"/>
      <c r="H633" s="17" t="e">
        <f>H634</f>
        <v>#REF!</v>
      </c>
    </row>
    <row r="634" spans="1:8" s="10" customFormat="1">
      <c r="A634" s="1" t="s">
        <v>92</v>
      </c>
      <c r="B634" s="2" t="s">
        <v>335</v>
      </c>
      <c r="C634" s="2" t="s">
        <v>337</v>
      </c>
      <c r="D634" s="2" t="s">
        <v>337</v>
      </c>
      <c r="E634" s="2" t="s">
        <v>83</v>
      </c>
      <c r="F634" s="2" t="s">
        <v>458</v>
      </c>
      <c r="G634" s="13" t="s">
        <v>380</v>
      </c>
      <c r="H634" s="17" t="e">
        <f>H635</f>
        <v>#REF!</v>
      </c>
    </row>
    <row r="635" spans="1:8" s="10" customFormat="1" ht="25.5">
      <c r="A635" s="1" t="s">
        <v>95</v>
      </c>
      <c r="B635" s="2" t="s">
        <v>335</v>
      </c>
      <c r="C635" s="2" t="s">
        <v>337</v>
      </c>
      <c r="D635" s="2" t="s">
        <v>337</v>
      </c>
      <c r="E635" s="2" t="s">
        <v>83</v>
      </c>
      <c r="F635" s="2" t="s">
        <v>458</v>
      </c>
      <c r="G635" s="13" t="s">
        <v>96</v>
      </c>
      <c r="H635" s="17" t="e">
        <f>#REF!</f>
        <v>#REF!</v>
      </c>
    </row>
    <row r="636" spans="1:8" s="10" customFormat="1" ht="38.25">
      <c r="A636" s="1" t="s">
        <v>461</v>
      </c>
      <c r="B636" s="2" t="s">
        <v>335</v>
      </c>
      <c r="C636" s="2" t="s">
        <v>337</v>
      </c>
      <c r="D636" s="2" t="s">
        <v>337</v>
      </c>
      <c r="E636" s="2" t="s">
        <v>83</v>
      </c>
      <c r="F636" s="2" t="s">
        <v>459</v>
      </c>
      <c r="G636" s="13"/>
      <c r="H636" s="17" t="e">
        <f>H637</f>
        <v>#REF!</v>
      </c>
    </row>
    <row r="637" spans="1:8" s="10" customFormat="1">
      <c r="A637" s="1" t="s">
        <v>92</v>
      </c>
      <c r="B637" s="2" t="s">
        <v>335</v>
      </c>
      <c r="C637" s="2" t="s">
        <v>337</v>
      </c>
      <c r="D637" s="2" t="s">
        <v>337</v>
      </c>
      <c r="E637" s="2" t="s">
        <v>83</v>
      </c>
      <c r="F637" s="2" t="s">
        <v>459</v>
      </c>
      <c r="G637" s="13" t="s">
        <v>380</v>
      </c>
      <c r="H637" s="17" t="e">
        <f>H638</f>
        <v>#REF!</v>
      </c>
    </row>
    <row r="638" spans="1:8" s="10" customFormat="1" ht="25.5">
      <c r="A638" s="1" t="s">
        <v>95</v>
      </c>
      <c r="B638" s="2" t="s">
        <v>335</v>
      </c>
      <c r="C638" s="2" t="s">
        <v>337</v>
      </c>
      <c r="D638" s="2" t="s">
        <v>337</v>
      </c>
      <c r="E638" s="2" t="s">
        <v>83</v>
      </c>
      <c r="F638" s="2" t="s">
        <v>459</v>
      </c>
      <c r="G638" s="13" t="s">
        <v>96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166</v>
      </c>
      <c r="B640" s="2" t="s">
        <v>335</v>
      </c>
      <c r="C640" s="2" t="s">
        <v>337</v>
      </c>
      <c r="D640" s="2" t="s">
        <v>337</v>
      </c>
      <c r="E640" s="2" t="s">
        <v>103</v>
      </c>
      <c r="F640" s="2" t="s">
        <v>66</v>
      </c>
      <c r="G640" s="13"/>
      <c r="H640" s="17" t="e">
        <f>H641+H648</f>
        <v>#REF!</v>
      </c>
    </row>
    <row r="641" spans="1:8" s="10" customFormat="1" ht="25.5">
      <c r="A641" s="1" t="s">
        <v>755</v>
      </c>
      <c r="B641" s="2" t="s">
        <v>335</v>
      </c>
      <c r="C641" s="2" t="s">
        <v>337</v>
      </c>
      <c r="D641" s="2" t="s">
        <v>337</v>
      </c>
      <c r="E641" s="2" t="s">
        <v>103</v>
      </c>
      <c r="F641" s="2" t="s">
        <v>71</v>
      </c>
      <c r="G641" s="13"/>
      <c r="H641" s="17" t="e">
        <f>H642+H644+H646</f>
        <v>#REF!</v>
      </c>
    </row>
    <row r="642" spans="1:8" s="10" customFormat="1" ht="51">
      <c r="A642" s="1" t="s">
        <v>153</v>
      </c>
      <c r="B642" s="2" t="s">
        <v>335</v>
      </c>
      <c r="C642" s="2" t="s">
        <v>337</v>
      </c>
      <c r="D642" s="2" t="s">
        <v>337</v>
      </c>
      <c r="E642" s="2" t="s">
        <v>103</v>
      </c>
      <c r="F642" s="2" t="s">
        <v>71</v>
      </c>
      <c r="G642" s="13" t="s">
        <v>130</v>
      </c>
      <c r="H642" s="17" t="e">
        <f>H643</f>
        <v>#REF!</v>
      </c>
    </row>
    <row r="643" spans="1:8" s="10" customFormat="1" ht="25.5">
      <c r="A643" s="1" t="s">
        <v>76</v>
      </c>
      <c r="B643" s="2" t="s">
        <v>335</v>
      </c>
      <c r="C643" s="2" t="s">
        <v>337</v>
      </c>
      <c r="D643" s="2" t="s">
        <v>337</v>
      </c>
      <c r="E643" s="2" t="s">
        <v>103</v>
      </c>
      <c r="F643" s="2" t="s">
        <v>71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131</v>
      </c>
      <c r="B644" s="2" t="s">
        <v>335</v>
      </c>
      <c r="C644" s="2" t="s">
        <v>337</v>
      </c>
      <c r="D644" s="2" t="s">
        <v>337</v>
      </c>
      <c r="E644" s="2" t="s">
        <v>103</v>
      </c>
      <c r="F644" s="2" t="s">
        <v>71</v>
      </c>
      <c r="G644" s="13" t="s">
        <v>132</v>
      </c>
      <c r="H644" s="17" t="e">
        <f>H645</f>
        <v>#REF!</v>
      </c>
    </row>
    <row r="645" spans="1:8" s="10" customFormat="1" ht="25.5">
      <c r="A645" s="1" t="s">
        <v>77</v>
      </c>
      <c r="B645" s="2" t="s">
        <v>335</v>
      </c>
      <c r="C645" s="2" t="s">
        <v>337</v>
      </c>
      <c r="D645" s="2" t="s">
        <v>337</v>
      </c>
      <c r="E645" s="2" t="s">
        <v>103</v>
      </c>
      <c r="F645" s="2" t="s">
        <v>71</v>
      </c>
      <c r="G645" s="13">
        <v>240</v>
      </c>
      <c r="H645" s="17" t="e">
        <f>#REF!+#REF!+#REF!</f>
        <v>#REF!</v>
      </c>
    </row>
    <row r="646" spans="1:8" s="10" customFormat="1">
      <c r="A646" s="1" t="s">
        <v>92</v>
      </c>
      <c r="B646" s="2" t="s">
        <v>335</v>
      </c>
      <c r="C646" s="2" t="s">
        <v>337</v>
      </c>
      <c r="D646" s="2" t="s">
        <v>337</v>
      </c>
      <c r="E646" s="2" t="s">
        <v>103</v>
      </c>
      <c r="F646" s="2" t="s">
        <v>71</v>
      </c>
      <c r="G646" s="13" t="s">
        <v>380</v>
      </c>
      <c r="H646" s="17" t="e">
        <f>H647</f>
        <v>#REF!</v>
      </c>
    </row>
    <row r="647" spans="1:8" s="10" customFormat="1">
      <c r="A647" s="1" t="s">
        <v>80</v>
      </c>
      <c r="B647" s="2" t="s">
        <v>335</v>
      </c>
      <c r="C647" s="2" t="s">
        <v>337</v>
      </c>
      <c r="D647" s="2" t="s">
        <v>337</v>
      </c>
      <c r="E647" s="2" t="s">
        <v>103</v>
      </c>
      <c r="F647" s="2" t="s">
        <v>71</v>
      </c>
      <c r="G647" s="13">
        <v>850</v>
      </c>
      <c r="H647" s="17" t="e">
        <f>#REF!+#REF!</f>
        <v>#REF!</v>
      </c>
    </row>
    <row r="648" spans="1:8">
      <c r="A648" s="1" t="s">
        <v>78</v>
      </c>
      <c r="B648" s="2" t="s">
        <v>335</v>
      </c>
      <c r="C648" s="2" t="s">
        <v>337</v>
      </c>
      <c r="D648" s="2" t="s">
        <v>337</v>
      </c>
      <c r="E648" s="2" t="s">
        <v>103</v>
      </c>
      <c r="F648" s="2" t="s">
        <v>74</v>
      </c>
      <c r="G648" s="13"/>
      <c r="H648" s="17" t="e">
        <f>H649</f>
        <v>#REF!</v>
      </c>
    </row>
    <row r="649" spans="1:8" ht="25.5">
      <c r="A649" s="1" t="s">
        <v>123</v>
      </c>
      <c r="B649" s="2" t="s">
        <v>335</v>
      </c>
      <c r="C649" s="2" t="s">
        <v>337</v>
      </c>
      <c r="D649" s="2" t="s">
        <v>337</v>
      </c>
      <c r="E649" s="2" t="s">
        <v>103</v>
      </c>
      <c r="F649" s="2" t="s">
        <v>74</v>
      </c>
      <c r="G649" s="13" t="s">
        <v>124</v>
      </c>
      <c r="H649" s="17" t="e">
        <f>H650</f>
        <v>#REF!</v>
      </c>
    </row>
    <row r="650" spans="1:8">
      <c r="A650" s="1" t="s">
        <v>111</v>
      </c>
      <c r="B650" s="2" t="s">
        <v>335</v>
      </c>
      <c r="C650" s="2" t="s">
        <v>337</v>
      </c>
      <c r="D650" s="2" t="s">
        <v>337</v>
      </c>
      <c r="E650" s="2" t="s">
        <v>103</v>
      </c>
      <c r="F650" s="2" t="s">
        <v>74</v>
      </c>
      <c r="G650" s="13" t="s">
        <v>75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297</v>
      </c>
      <c r="B653" s="2" t="s">
        <v>335</v>
      </c>
      <c r="C653" s="2" t="s">
        <v>375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645</v>
      </c>
      <c r="B654" s="2" t="s">
        <v>335</v>
      </c>
      <c r="C654" s="2" t="s">
        <v>375</v>
      </c>
      <c r="D654" s="2" t="s">
        <v>290</v>
      </c>
      <c r="E654" s="2" t="s">
        <v>81</v>
      </c>
      <c r="F654" s="2" t="s">
        <v>66</v>
      </c>
      <c r="G654" s="13"/>
      <c r="H654" s="17" t="e">
        <f>H655</f>
        <v>#REF!</v>
      </c>
    </row>
    <row r="655" spans="1:8" s="10" customFormat="1" ht="25.5">
      <c r="A655" s="1" t="s">
        <v>508</v>
      </c>
      <c r="B655" s="2" t="s">
        <v>335</v>
      </c>
      <c r="C655" s="2" t="s">
        <v>375</v>
      </c>
      <c r="D655" s="2" t="s">
        <v>290</v>
      </c>
      <c r="E655" s="2" t="s">
        <v>103</v>
      </c>
      <c r="F655" s="2" t="s">
        <v>66</v>
      </c>
      <c r="G655" s="13"/>
      <c r="H655" s="17" t="e">
        <f>H656+H659+H662+H665</f>
        <v>#REF!</v>
      </c>
    </row>
    <row r="656" spans="1:8" s="10" customFormat="1" ht="25.5">
      <c r="A656" s="1" t="s">
        <v>567</v>
      </c>
      <c r="B656" s="2" t="s">
        <v>335</v>
      </c>
      <c r="C656" s="2" t="s">
        <v>375</v>
      </c>
      <c r="D656" s="2">
        <v>10</v>
      </c>
      <c r="E656" s="2">
        <v>3</v>
      </c>
      <c r="F656" s="2" t="s">
        <v>566</v>
      </c>
      <c r="G656" s="13"/>
      <c r="H656" s="17" t="e">
        <f>H657</f>
        <v>#REF!</v>
      </c>
    </row>
    <row r="657" spans="1:8" s="10" customFormat="1" ht="25.5">
      <c r="A657" s="1" t="s">
        <v>131</v>
      </c>
      <c r="B657" s="2" t="s">
        <v>335</v>
      </c>
      <c r="C657" s="2" t="s">
        <v>375</v>
      </c>
      <c r="D657" s="2">
        <v>10</v>
      </c>
      <c r="E657" s="2">
        <v>3</v>
      </c>
      <c r="F657" s="2" t="s">
        <v>566</v>
      </c>
      <c r="G657" s="13" t="s">
        <v>132</v>
      </c>
      <c r="H657" s="17" t="e">
        <f>H658</f>
        <v>#REF!</v>
      </c>
    </row>
    <row r="658" spans="1:8" s="10" customFormat="1" ht="25.5">
      <c r="A658" s="1" t="s">
        <v>77</v>
      </c>
      <c r="B658" s="2" t="s">
        <v>335</v>
      </c>
      <c r="C658" s="2" t="s">
        <v>375</v>
      </c>
      <c r="D658" s="2">
        <v>10</v>
      </c>
      <c r="E658" s="2">
        <v>3</v>
      </c>
      <c r="F658" s="2" t="s">
        <v>566</v>
      </c>
      <c r="G658" s="13">
        <v>240</v>
      </c>
      <c r="H658" s="17" t="e">
        <f>#REF!</f>
        <v>#REF!</v>
      </c>
    </row>
    <row r="659" spans="1:8" s="10" customFormat="1" ht="25.5">
      <c r="A659" s="1" t="s">
        <v>117</v>
      </c>
      <c r="B659" s="2" t="s">
        <v>335</v>
      </c>
      <c r="C659" s="2" t="s">
        <v>375</v>
      </c>
      <c r="D659" s="2" t="s">
        <v>290</v>
      </c>
      <c r="E659" s="2" t="s">
        <v>103</v>
      </c>
      <c r="F659" s="2" t="s">
        <v>118</v>
      </c>
      <c r="G659" s="13"/>
      <c r="H659" s="17" t="e">
        <f>H660</f>
        <v>#REF!</v>
      </c>
    </row>
    <row r="660" spans="1:8" s="10" customFormat="1" ht="25.5">
      <c r="A660" s="1" t="s">
        <v>127</v>
      </c>
      <c r="B660" s="2" t="s">
        <v>335</v>
      </c>
      <c r="C660" s="2" t="s">
        <v>375</v>
      </c>
      <c r="D660" s="2" t="s">
        <v>290</v>
      </c>
      <c r="E660" s="2" t="s">
        <v>103</v>
      </c>
      <c r="F660" s="2" t="s">
        <v>118</v>
      </c>
      <c r="G660" s="13" t="s">
        <v>128</v>
      </c>
      <c r="H660" s="17" t="e">
        <f>H661</f>
        <v>#REF!</v>
      </c>
    </row>
    <row r="661" spans="1:8" s="10" customFormat="1" ht="38.25">
      <c r="A661" s="1" t="s">
        <v>675</v>
      </c>
      <c r="B661" s="2" t="s">
        <v>335</v>
      </c>
      <c r="C661" s="2" t="s">
        <v>375</v>
      </c>
      <c r="D661" s="2" t="s">
        <v>290</v>
      </c>
      <c r="E661" s="2" t="s">
        <v>103</v>
      </c>
      <c r="F661" s="2" t="s">
        <v>118</v>
      </c>
      <c r="G661" s="13" t="s">
        <v>122</v>
      </c>
      <c r="H661" s="17" t="e">
        <f>#REF!</f>
        <v>#REF!</v>
      </c>
    </row>
    <row r="662" spans="1:8" s="10" customFormat="1">
      <c r="A662" s="1" t="s">
        <v>86</v>
      </c>
      <c r="B662" s="2" t="s">
        <v>335</v>
      </c>
      <c r="C662" s="2" t="s">
        <v>375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131</v>
      </c>
      <c r="B663" s="2" t="s">
        <v>335</v>
      </c>
      <c r="C663" s="2" t="s">
        <v>375</v>
      </c>
      <c r="D663" s="2">
        <v>10</v>
      </c>
      <c r="E663" s="2">
        <v>3</v>
      </c>
      <c r="F663" s="2">
        <v>7276</v>
      </c>
      <c r="G663" s="13" t="s">
        <v>132</v>
      </c>
      <c r="H663" s="17" t="e">
        <f>H664</f>
        <v>#REF!</v>
      </c>
    </row>
    <row r="664" spans="1:8" s="10" customFormat="1" ht="25.5">
      <c r="A664" s="1" t="s">
        <v>77</v>
      </c>
      <c r="B664" s="2" t="s">
        <v>335</v>
      </c>
      <c r="C664" s="2" t="s">
        <v>375</v>
      </c>
      <c r="D664" s="2">
        <v>10</v>
      </c>
      <c r="E664" s="2">
        <v>3</v>
      </c>
      <c r="F664" s="2">
        <v>7276</v>
      </c>
      <c r="G664" s="13" t="s">
        <v>73</v>
      </c>
      <c r="H664" s="17" t="e">
        <f>#REF!</f>
        <v>#REF!</v>
      </c>
    </row>
    <row r="665" spans="1:8" s="10" customFormat="1">
      <c r="A665" s="1" t="s">
        <v>85</v>
      </c>
      <c r="B665" s="2" t="s">
        <v>335</v>
      </c>
      <c r="C665" s="2" t="s">
        <v>375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361</v>
      </c>
      <c r="B666" s="2" t="s">
        <v>335</v>
      </c>
      <c r="C666" s="2" t="s">
        <v>375</v>
      </c>
      <c r="D666" s="2">
        <v>10</v>
      </c>
      <c r="E666" s="2">
        <v>3</v>
      </c>
      <c r="F666" s="2">
        <v>7811</v>
      </c>
      <c r="G666" s="13" t="s">
        <v>179</v>
      </c>
      <c r="H666" s="17" t="e">
        <f>H667</f>
        <v>#REF!</v>
      </c>
    </row>
    <row r="667" spans="1:8" s="10" customFormat="1">
      <c r="A667" s="1" t="s">
        <v>108</v>
      </c>
      <c r="B667" s="2" t="s">
        <v>335</v>
      </c>
      <c r="C667" s="2" t="s">
        <v>375</v>
      </c>
      <c r="D667" s="2">
        <v>10</v>
      </c>
      <c r="E667" s="2">
        <v>3</v>
      </c>
      <c r="F667" s="2">
        <v>7811</v>
      </c>
      <c r="G667" s="13" t="s">
        <v>109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370</v>
      </c>
      <c r="B669" s="2" t="s">
        <v>335</v>
      </c>
      <c r="C669" s="2" t="s">
        <v>374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661</v>
      </c>
      <c r="B670" s="2" t="s">
        <v>335</v>
      </c>
      <c r="C670" s="2" t="s">
        <v>374</v>
      </c>
      <c r="D670" s="2" t="s">
        <v>70</v>
      </c>
      <c r="E670" s="2" t="s">
        <v>81</v>
      </c>
      <c r="F670" s="2" t="s">
        <v>66</v>
      </c>
      <c r="G670" s="13"/>
      <c r="H670" s="17" t="e">
        <f>H671+H680+H685+H694</f>
        <v>#REF!</v>
      </c>
    </row>
    <row r="671" spans="1:8" s="10" customFormat="1">
      <c r="A671" s="1" t="s">
        <v>502</v>
      </c>
      <c r="B671" s="2" t="s">
        <v>335</v>
      </c>
      <c r="C671" s="2" t="s">
        <v>374</v>
      </c>
      <c r="D671" s="2" t="s">
        <v>70</v>
      </c>
      <c r="E671" s="2" t="s">
        <v>82</v>
      </c>
      <c r="F671" s="2" t="s">
        <v>66</v>
      </c>
      <c r="G671" s="13"/>
      <c r="H671" s="17" t="e">
        <f>H672+H677</f>
        <v>#REF!</v>
      </c>
    </row>
    <row r="672" spans="1:8" s="10" customFormat="1" ht="25.5">
      <c r="A672" s="1" t="s">
        <v>515</v>
      </c>
      <c r="B672" s="2" t="s">
        <v>335</v>
      </c>
      <c r="C672" s="2" t="s">
        <v>374</v>
      </c>
      <c r="D672" s="2" t="s">
        <v>70</v>
      </c>
      <c r="E672" s="2" t="s">
        <v>82</v>
      </c>
      <c r="F672" s="2" t="s">
        <v>514</v>
      </c>
      <c r="G672" s="13"/>
      <c r="H672" s="17" t="e">
        <f>H673+H675</f>
        <v>#REF!</v>
      </c>
    </row>
    <row r="673" spans="1:8" s="10" customFormat="1" ht="25.5">
      <c r="A673" s="1" t="s">
        <v>131</v>
      </c>
      <c r="B673" s="2" t="s">
        <v>335</v>
      </c>
      <c r="C673" s="2" t="s">
        <v>374</v>
      </c>
      <c r="D673" s="2" t="s">
        <v>70</v>
      </c>
      <c r="E673" s="2" t="s">
        <v>82</v>
      </c>
      <c r="F673" s="2" t="s">
        <v>514</v>
      </c>
      <c r="G673" s="13">
        <v>200</v>
      </c>
      <c r="H673" s="17" t="e">
        <f>H674</f>
        <v>#REF!</v>
      </c>
    </row>
    <row r="674" spans="1:8" s="10" customFormat="1" ht="25.5">
      <c r="A674" s="1" t="s">
        <v>77</v>
      </c>
      <c r="B674" s="2" t="s">
        <v>335</v>
      </c>
      <c r="C674" s="2" t="s">
        <v>374</v>
      </c>
      <c r="D674" s="2" t="s">
        <v>70</v>
      </c>
      <c r="E674" s="2" t="s">
        <v>82</v>
      </c>
      <c r="F674" s="2" t="s">
        <v>514</v>
      </c>
      <c r="G674" s="13">
        <v>240</v>
      </c>
      <c r="H674" s="17" t="e">
        <f>#REF!</f>
        <v>#REF!</v>
      </c>
    </row>
    <row r="675" spans="1:8" s="10" customFormat="1" ht="25.5">
      <c r="A675" s="1" t="s">
        <v>123</v>
      </c>
      <c r="B675" s="2" t="s">
        <v>335</v>
      </c>
      <c r="C675" s="2" t="s">
        <v>374</v>
      </c>
      <c r="D675" s="2" t="s">
        <v>70</v>
      </c>
      <c r="E675" s="2" t="s">
        <v>82</v>
      </c>
      <c r="F675" s="2" t="s">
        <v>514</v>
      </c>
      <c r="G675" s="13" t="s">
        <v>124</v>
      </c>
      <c r="H675" s="17" t="e">
        <f>H676</f>
        <v>#REF!</v>
      </c>
    </row>
    <row r="676" spans="1:8" s="10" customFormat="1">
      <c r="A676" s="1" t="s">
        <v>125</v>
      </c>
      <c r="B676" s="2" t="s">
        <v>335</v>
      </c>
      <c r="C676" s="2" t="s">
        <v>374</v>
      </c>
      <c r="D676" s="2" t="s">
        <v>70</v>
      </c>
      <c r="E676" s="2" t="s">
        <v>82</v>
      </c>
      <c r="F676" s="2" t="s">
        <v>514</v>
      </c>
      <c r="G676" s="13" t="s">
        <v>126</v>
      </c>
      <c r="H676" s="17" t="e">
        <f>#REF!</f>
        <v>#REF!</v>
      </c>
    </row>
    <row r="677" spans="1:8" s="10" customFormat="1" ht="25.5">
      <c r="A677" s="1" t="s">
        <v>668</v>
      </c>
      <c r="B677" s="2" t="s">
        <v>335</v>
      </c>
      <c r="C677" s="2" t="s">
        <v>374</v>
      </c>
      <c r="D677" s="2" t="s">
        <v>70</v>
      </c>
      <c r="E677" s="2" t="s">
        <v>82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131</v>
      </c>
      <c r="B678" s="2" t="s">
        <v>335</v>
      </c>
      <c r="C678" s="2" t="s">
        <v>374</v>
      </c>
      <c r="D678" s="2" t="s">
        <v>70</v>
      </c>
      <c r="E678" s="2" t="s">
        <v>82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77</v>
      </c>
      <c r="B679" s="2" t="s">
        <v>335</v>
      </c>
      <c r="C679" s="2" t="s">
        <v>374</v>
      </c>
      <c r="D679" s="2" t="s">
        <v>70</v>
      </c>
      <c r="E679" s="2" t="s">
        <v>82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503</v>
      </c>
      <c r="B680" s="2" t="s">
        <v>335</v>
      </c>
      <c r="C680" s="2" t="s">
        <v>374</v>
      </c>
      <c r="D680" s="2" t="s">
        <v>70</v>
      </c>
      <c r="E680" s="2" t="s">
        <v>83</v>
      </c>
      <c r="F680" s="2" t="s">
        <v>66</v>
      </c>
      <c r="G680" s="13"/>
      <c r="H680" s="17" t="e">
        <f>H681</f>
        <v>#REF!</v>
      </c>
    </row>
    <row r="681" spans="1:8" s="10" customFormat="1" ht="25.5">
      <c r="A681" s="1" t="s">
        <v>515</v>
      </c>
      <c r="B681" s="2" t="s">
        <v>335</v>
      </c>
      <c r="C681" s="2" t="s">
        <v>374</v>
      </c>
      <c r="D681" s="2" t="s">
        <v>70</v>
      </c>
      <c r="E681" s="2" t="s">
        <v>83</v>
      </c>
      <c r="F681" s="2" t="s">
        <v>514</v>
      </c>
      <c r="G681" s="13"/>
      <c r="H681" s="17" t="e">
        <f>H682</f>
        <v>#REF!</v>
      </c>
    </row>
    <row r="682" spans="1:8" s="10" customFormat="1" ht="25.5">
      <c r="A682" s="1" t="s">
        <v>131</v>
      </c>
      <c r="B682" s="2" t="s">
        <v>335</v>
      </c>
      <c r="C682" s="2" t="s">
        <v>374</v>
      </c>
      <c r="D682" s="2" t="s">
        <v>70</v>
      </c>
      <c r="E682" s="2" t="s">
        <v>83</v>
      </c>
      <c r="F682" s="2" t="s">
        <v>514</v>
      </c>
      <c r="G682" s="13">
        <v>200</v>
      </c>
      <c r="H682" s="17" t="e">
        <f>H683</f>
        <v>#REF!</v>
      </c>
    </row>
    <row r="683" spans="1:8" s="10" customFormat="1" ht="25.5">
      <c r="A683" s="1" t="s">
        <v>77</v>
      </c>
      <c r="B683" s="2" t="s">
        <v>335</v>
      </c>
      <c r="C683" s="2" t="s">
        <v>374</v>
      </c>
      <c r="D683" s="2" t="s">
        <v>70</v>
      </c>
      <c r="E683" s="2" t="s">
        <v>83</v>
      </c>
      <c r="F683" s="2" t="s">
        <v>514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667</v>
      </c>
      <c r="B685" s="2" t="s">
        <v>335</v>
      </c>
      <c r="C685" s="2" t="s">
        <v>374</v>
      </c>
      <c r="D685" s="2" t="s">
        <v>70</v>
      </c>
      <c r="E685" s="2">
        <v>3</v>
      </c>
      <c r="F685" s="2" t="s">
        <v>66</v>
      </c>
      <c r="G685" s="13"/>
      <c r="H685" s="17" t="e">
        <f>H686+H691</f>
        <v>#REF!</v>
      </c>
    </row>
    <row r="686" spans="1:8" s="10" customFormat="1" ht="25.5">
      <c r="A686" s="1" t="s">
        <v>515</v>
      </c>
      <c r="B686" s="2" t="s">
        <v>335</v>
      </c>
      <c r="C686" s="2" t="s">
        <v>374</v>
      </c>
      <c r="D686" s="2" t="s">
        <v>70</v>
      </c>
      <c r="E686" s="2">
        <v>3</v>
      </c>
      <c r="F686" s="2" t="s">
        <v>514</v>
      </c>
      <c r="G686" s="13"/>
      <c r="H686" s="17" t="e">
        <f>H687+H689</f>
        <v>#REF!</v>
      </c>
    </row>
    <row r="687" spans="1:8" s="10" customFormat="1" ht="25.5">
      <c r="A687" s="1" t="s">
        <v>131</v>
      </c>
      <c r="B687" s="2" t="s">
        <v>335</v>
      </c>
      <c r="C687" s="2" t="s">
        <v>374</v>
      </c>
      <c r="D687" s="2" t="s">
        <v>70</v>
      </c>
      <c r="E687" s="2">
        <v>3</v>
      </c>
      <c r="F687" s="2" t="s">
        <v>514</v>
      </c>
      <c r="G687" s="13">
        <v>200</v>
      </c>
      <c r="H687" s="17" t="e">
        <f>H688</f>
        <v>#REF!</v>
      </c>
    </row>
    <row r="688" spans="1:8" s="10" customFormat="1" ht="25.5">
      <c r="A688" s="1" t="s">
        <v>77</v>
      </c>
      <c r="B688" s="2" t="s">
        <v>335</v>
      </c>
      <c r="C688" s="2" t="s">
        <v>374</v>
      </c>
      <c r="D688" s="2" t="s">
        <v>70</v>
      </c>
      <c r="E688" s="2">
        <v>3</v>
      </c>
      <c r="F688" s="2" t="s">
        <v>514</v>
      </c>
      <c r="G688" s="13">
        <v>240</v>
      </c>
      <c r="H688" s="17" t="e">
        <f>#REF!</f>
        <v>#REF!</v>
      </c>
    </row>
    <row r="689" spans="1:8" s="10" customFormat="1" ht="25.5">
      <c r="A689" s="1" t="s">
        <v>123</v>
      </c>
      <c r="B689" s="2" t="s">
        <v>335</v>
      </c>
      <c r="C689" s="2" t="s">
        <v>374</v>
      </c>
      <c r="D689" s="2" t="s">
        <v>70</v>
      </c>
      <c r="E689" s="2">
        <v>3</v>
      </c>
      <c r="F689" s="2" t="s">
        <v>514</v>
      </c>
      <c r="G689" s="13">
        <v>600</v>
      </c>
      <c r="H689" s="17">
        <f>H690</f>
        <v>70696</v>
      </c>
    </row>
    <row r="690" spans="1:8" s="10" customFormat="1">
      <c r="A690" s="1" t="s">
        <v>125</v>
      </c>
      <c r="B690" s="2" t="s">
        <v>335</v>
      </c>
      <c r="C690" s="2" t="s">
        <v>374</v>
      </c>
      <c r="D690" s="2" t="s">
        <v>70</v>
      </c>
      <c r="E690" s="2">
        <v>3</v>
      </c>
      <c r="F690" s="2" t="s">
        <v>514</v>
      </c>
      <c r="G690" s="13">
        <v>620</v>
      </c>
      <c r="H690" s="17">
        <v>70696</v>
      </c>
    </row>
    <row r="691" spans="1:8" s="10" customFormat="1">
      <c r="A691" s="1" t="s">
        <v>78</v>
      </c>
      <c r="B691" s="2" t="s">
        <v>335</v>
      </c>
      <c r="C691" s="2" t="s">
        <v>374</v>
      </c>
      <c r="D691" s="2" t="s">
        <v>70</v>
      </c>
      <c r="E691" s="2">
        <v>3</v>
      </c>
      <c r="F691" s="2" t="s">
        <v>74</v>
      </c>
      <c r="G691" s="13"/>
      <c r="H691" s="17" t="e">
        <f>H692</f>
        <v>#REF!</v>
      </c>
    </row>
    <row r="692" spans="1:8" s="10" customFormat="1" ht="25.5">
      <c r="A692" s="1" t="s">
        <v>123</v>
      </c>
      <c r="B692" s="2" t="s">
        <v>335</v>
      </c>
      <c r="C692" s="2" t="s">
        <v>374</v>
      </c>
      <c r="D692" s="2" t="s">
        <v>70</v>
      </c>
      <c r="E692" s="2">
        <v>3</v>
      </c>
      <c r="F692" s="2" t="s">
        <v>74</v>
      </c>
      <c r="G692" s="13">
        <v>600</v>
      </c>
      <c r="H692" s="17" t="e">
        <f>H693</f>
        <v>#REF!</v>
      </c>
    </row>
    <row r="693" spans="1:8" s="10" customFormat="1">
      <c r="A693" s="1" t="s">
        <v>125</v>
      </c>
      <c r="B693" s="2" t="s">
        <v>335</v>
      </c>
      <c r="C693" s="2" t="s">
        <v>374</v>
      </c>
      <c r="D693" s="2" t="s">
        <v>70</v>
      </c>
      <c r="E693" s="2">
        <v>3</v>
      </c>
      <c r="F693" s="2" t="s">
        <v>74</v>
      </c>
      <c r="G693" s="13">
        <v>620</v>
      </c>
      <c r="H693" s="17" t="e">
        <f>#REF!</f>
        <v>#REF!</v>
      </c>
    </row>
    <row r="694" spans="1:8" s="10" customFormat="1" ht="38.25">
      <c r="A694" s="1" t="s">
        <v>662</v>
      </c>
      <c r="B694" s="2" t="s">
        <v>335</v>
      </c>
      <c r="C694" s="2" t="s">
        <v>374</v>
      </c>
      <c r="D694" s="2" t="s">
        <v>70</v>
      </c>
      <c r="E694" s="2">
        <v>4</v>
      </c>
      <c r="F694" s="2" t="s">
        <v>66</v>
      </c>
      <c r="G694" s="13"/>
      <c r="H694" s="17" t="e">
        <f>H695+H703</f>
        <v>#REF!</v>
      </c>
    </row>
    <row r="695" spans="1:8" s="10" customFormat="1" ht="25.5">
      <c r="A695" s="1" t="s">
        <v>515</v>
      </c>
      <c r="B695" s="2" t="s">
        <v>335</v>
      </c>
      <c r="C695" s="2" t="s">
        <v>374</v>
      </c>
      <c r="D695" s="2" t="s">
        <v>70</v>
      </c>
      <c r="E695" s="2" t="s">
        <v>356</v>
      </c>
      <c r="F695" s="2" t="s">
        <v>514</v>
      </c>
      <c r="G695" s="13"/>
      <c r="H695" s="17" t="e">
        <f>H696+H698+H700</f>
        <v>#REF!</v>
      </c>
    </row>
    <row r="696" spans="1:8" s="10" customFormat="1" ht="51">
      <c r="A696" s="1" t="s">
        <v>153</v>
      </c>
      <c r="B696" s="2" t="s">
        <v>335</v>
      </c>
      <c r="C696" s="2" t="s">
        <v>374</v>
      </c>
      <c r="D696" s="2" t="s">
        <v>70</v>
      </c>
      <c r="E696" s="2">
        <v>4</v>
      </c>
      <c r="F696" s="2" t="s">
        <v>514</v>
      </c>
      <c r="G696" s="13">
        <v>100</v>
      </c>
      <c r="H696" s="17" t="e">
        <f>H697</f>
        <v>#REF!</v>
      </c>
    </row>
    <row r="697" spans="1:8" s="10" customFormat="1" ht="25.5">
      <c r="A697" s="1" t="s">
        <v>76</v>
      </c>
      <c r="B697" s="2" t="s">
        <v>335</v>
      </c>
      <c r="C697" s="2" t="s">
        <v>374</v>
      </c>
      <c r="D697" s="2" t="s">
        <v>70</v>
      </c>
      <c r="E697" s="2">
        <v>4</v>
      </c>
      <c r="F697" s="2" t="s">
        <v>514</v>
      </c>
      <c r="G697" s="13">
        <v>120</v>
      </c>
      <c r="H697" s="17" t="e">
        <f>#REF!</f>
        <v>#REF!</v>
      </c>
    </row>
    <row r="698" spans="1:8" s="10" customFormat="1" ht="25.5">
      <c r="A698" s="1" t="s">
        <v>131</v>
      </c>
      <c r="B698" s="2" t="s">
        <v>335</v>
      </c>
      <c r="C698" s="2" t="s">
        <v>374</v>
      </c>
      <c r="D698" s="2" t="s">
        <v>70</v>
      </c>
      <c r="E698" s="2">
        <v>4</v>
      </c>
      <c r="F698" s="2" t="s">
        <v>514</v>
      </c>
      <c r="G698" s="13">
        <v>200</v>
      </c>
      <c r="H698" s="17" t="e">
        <f>H699</f>
        <v>#REF!</v>
      </c>
    </row>
    <row r="699" spans="1:8" s="10" customFormat="1" ht="25.5">
      <c r="A699" s="1" t="s">
        <v>77</v>
      </c>
      <c r="B699" s="2" t="s">
        <v>335</v>
      </c>
      <c r="C699" s="2" t="s">
        <v>374</v>
      </c>
      <c r="D699" s="2" t="s">
        <v>70</v>
      </c>
      <c r="E699" s="2">
        <v>4</v>
      </c>
      <c r="F699" s="2" t="s">
        <v>514</v>
      </c>
      <c r="G699" s="13">
        <v>240</v>
      </c>
      <c r="H699" s="17" t="e">
        <f>#REF!</f>
        <v>#REF!</v>
      </c>
    </row>
    <row r="700" spans="1:8" s="10" customFormat="1">
      <c r="A700" s="1" t="s">
        <v>92</v>
      </c>
      <c r="B700" s="2" t="s">
        <v>335</v>
      </c>
      <c r="C700" s="2" t="s">
        <v>374</v>
      </c>
      <c r="D700" s="2" t="s">
        <v>70</v>
      </c>
      <c r="E700" s="2">
        <v>4</v>
      </c>
      <c r="F700" s="2" t="s">
        <v>514</v>
      </c>
      <c r="G700" s="13">
        <v>800</v>
      </c>
      <c r="H700" s="17" t="e">
        <f>H701</f>
        <v>#REF!</v>
      </c>
    </row>
    <row r="701" spans="1:8" s="10" customFormat="1">
      <c r="A701" s="1" t="s">
        <v>80</v>
      </c>
      <c r="B701" s="2" t="s">
        <v>335</v>
      </c>
      <c r="C701" s="2" t="s">
        <v>374</v>
      </c>
      <c r="D701" s="2" t="s">
        <v>70</v>
      </c>
      <c r="E701" s="2">
        <v>4</v>
      </c>
      <c r="F701" s="2" t="s">
        <v>514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668</v>
      </c>
      <c r="B703" s="2" t="s">
        <v>335</v>
      </c>
      <c r="C703" s="2" t="s">
        <v>374</v>
      </c>
      <c r="D703" s="2" t="s">
        <v>70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153</v>
      </c>
      <c r="B704" s="2" t="s">
        <v>335</v>
      </c>
      <c r="C704" s="2" t="s">
        <v>374</v>
      </c>
      <c r="D704" s="2" t="s">
        <v>70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76</v>
      </c>
      <c r="B705" s="2" t="s">
        <v>335</v>
      </c>
      <c r="C705" s="2" t="s">
        <v>374</v>
      </c>
      <c r="D705" s="2" t="s">
        <v>70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131</v>
      </c>
      <c r="B706" s="2" t="s">
        <v>335</v>
      </c>
      <c r="C706" s="2" t="s">
        <v>374</v>
      </c>
      <c r="D706" s="2" t="s">
        <v>70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77</v>
      </c>
      <c r="B707" s="2" t="s">
        <v>335</v>
      </c>
      <c r="C707" s="2" t="s">
        <v>374</v>
      </c>
      <c r="D707" s="2" t="s">
        <v>70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338</v>
      </c>
      <c r="B709" s="2" t="s">
        <v>335</v>
      </c>
      <c r="C709" s="2" t="s">
        <v>324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663</v>
      </c>
      <c r="B710" s="2" t="s">
        <v>335</v>
      </c>
      <c r="C710" s="2" t="s">
        <v>324</v>
      </c>
      <c r="D710" s="2" t="s">
        <v>90</v>
      </c>
      <c r="E710" s="2" t="s">
        <v>81</v>
      </c>
      <c r="F710" s="2" t="s">
        <v>66</v>
      </c>
      <c r="G710" s="13"/>
      <c r="H710" s="17" t="e">
        <f>H711+H727+H731</f>
        <v>#REF!</v>
      </c>
    </row>
    <row r="711" spans="1:8" s="10" customFormat="1" ht="25.5">
      <c r="A711" s="1" t="s">
        <v>51</v>
      </c>
      <c r="B711" s="2" t="s">
        <v>335</v>
      </c>
      <c r="C711" s="2" t="s">
        <v>324</v>
      </c>
      <c r="D711" s="2" t="s">
        <v>90</v>
      </c>
      <c r="E711" s="2" t="s">
        <v>82</v>
      </c>
      <c r="F711" s="2" t="s">
        <v>66</v>
      </c>
      <c r="G711" s="13"/>
      <c r="H711" s="17" t="e">
        <f>H712+H715+H718+H721+H724</f>
        <v>#REF!</v>
      </c>
    </row>
    <row r="712" spans="1:8" s="10" customFormat="1" ht="38.25">
      <c r="A712" s="1" t="s">
        <v>342</v>
      </c>
      <c r="B712" s="2" t="s">
        <v>335</v>
      </c>
      <c r="C712" s="2" t="s">
        <v>324</v>
      </c>
      <c r="D712" s="2" t="s">
        <v>90</v>
      </c>
      <c r="E712" s="2" t="s">
        <v>82</v>
      </c>
      <c r="F712" s="2" t="s">
        <v>94</v>
      </c>
      <c r="G712" s="13"/>
      <c r="H712" s="17" t="e">
        <f>H713</f>
        <v>#REF!</v>
      </c>
    </row>
    <row r="713" spans="1:8" s="10" customFormat="1">
      <c r="A713" s="1" t="s">
        <v>92</v>
      </c>
      <c r="B713" s="2" t="s">
        <v>335</v>
      </c>
      <c r="C713" s="2" t="s">
        <v>324</v>
      </c>
      <c r="D713" s="2" t="s">
        <v>90</v>
      </c>
      <c r="E713" s="2" t="s">
        <v>82</v>
      </c>
      <c r="F713" s="2" t="s">
        <v>94</v>
      </c>
      <c r="G713" s="13" t="s">
        <v>380</v>
      </c>
      <c r="H713" s="17" t="e">
        <f>H714</f>
        <v>#REF!</v>
      </c>
    </row>
    <row r="714" spans="1:8" s="10" customFormat="1" ht="25.5">
      <c r="A714" s="1" t="s">
        <v>95</v>
      </c>
      <c r="B714" s="2" t="s">
        <v>335</v>
      </c>
      <c r="C714" s="2" t="s">
        <v>324</v>
      </c>
      <c r="D714" s="2" t="s">
        <v>90</v>
      </c>
      <c r="E714" s="2" t="s">
        <v>82</v>
      </c>
      <c r="F714" s="2" t="s">
        <v>94</v>
      </c>
      <c r="G714" s="13" t="s">
        <v>96</v>
      </c>
      <c r="H714" s="17" t="e">
        <f>#REF!</f>
        <v>#REF!</v>
      </c>
    </row>
    <row r="715" spans="1:8" s="10" customFormat="1" ht="38.25">
      <c r="A715" s="1" t="s">
        <v>376</v>
      </c>
      <c r="B715" s="2" t="s">
        <v>335</v>
      </c>
      <c r="C715" s="2" t="s">
        <v>324</v>
      </c>
      <c r="D715" s="2" t="s">
        <v>90</v>
      </c>
      <c r="E715" s="2" t="s">
        <v>82</v>
      </c>
      <c r="F715" s="2" t="s">
        <v>97</v>
      </c>
      <c r="G715" s="13"/>
      <c r="H715" s="17" t="e">
        <f>H716</f>
        <v>#REF!</v>
      </c>
    </row>
    <row r="716" spans="1:8" s="10" customFormat="1">
      <c r="A716" s="37" t="s">
        <v>92</v>
      </c>
      <c r="B716" s="2" t="s">
        <v>335</v>
      </c>
      <c r="C716" s="2" t="s">
        <v>324</v>
      </c>
      <c r="D716" s="2" t="s">
        <v>90</v>
      </c>
      <c r="E716" s="2" t="s">
        <v>82</v>
      </c>
      <c r="F716" s="2" t="s">
        <v>97</v>
      </c>
      <c r="G716" s="13" t="s">
        <v>380</v>
      </c>
      <c r="H716" s="17" t="e">
        <f>H717</f>
        <v>#REF!</v>
      </c>
    </row>
    <row r="717" spans="1:8" s="10" customFormat="1" ht="25.5">
      <c r="A717" s="1" t="s">
        <v>95</v>
      </c>
      <c r="B717" s="2" t="s">
        <v>335</v>
      </c>
      <c r="C717" s="2" t="s">
        <v>324</v>
      </c>
      <c r="D717" s="2" t="s">
        <v>90</v>
      </c>
      <c r="E717" s="2" t="s">
        <v>82</v>
      </c>
      <c r="F717" s="2" t="s">
        <v>97</v>
      </c>
      <c r="G717" s="13" t="s">
        <v>96</v>
      </c>
      <c r="H717" s="17" t="e">
        <f>#REF!</f>
        <v>#REF!</v>
      </c>
    </row>
    <row r="718" spans="1:8" s="10" customFormat="1" ht="51">
      <c r="A718" s="1" t="s">
        <v>397</v>
      </c>
      <c r="B718" s="2" t="s">
        <v>335</v>
      </c>
      <c r="C718" s="2" t="s">
        <v>324</v>
      </c>
      <c r="D718" s="2" t="s">
        <v>90</v>
      </c>
      <c r="E718" s="2" t="s">
        <v>82</v>
      </c>
      <c r="F718" s="2" t="s">
        <v>98</v>
      </c>
      <c r="G718" s="13"/>
      <c r="H718" s="17" t="e">
        <f>H719</f>
        <v>#REF!</v>
      </c>
    </row>
    <row r="719" spans="1:8" s="10" customFormat="1">
      <c r="A719" s="37" t="s">
        <v>92</v>
      </c>
      <c r="B719" s="2" t="s">
        <v>335</v>
      </c>
      <c r="C719" s="2" t="s">
        <v>324</v>
      </c>
      <c r="D719" s="2" t="s">
        <v>90</v>
      </c>
      <c r="E719" s="2" t="s">
        <v>82</v>
      </c>
      <c r="F719" s="2" t="s">
        <v>98</v>
      </c>
      <c r="G719" s="13" t="s">
        <v>380</v>
      </c>
      <c r="H719" s="17" t="e">
        <f>H720</f>
        <v>#REF!</v>
      </c>
    </row>
    <row r="720" spans="1:8" s="10" customFormat="1" ht="25.5">
      <c r="A720" s="1" t="s">
        <v>95</v>
      </c>
      <c r="B720" s="2" t="s">
        <v>335</v>
      </c>
      <c r="C720" s="2" t="s">
        <v>324</v>
      </c>
      <c r="D720" s="2" t="s">
        <v>90</v>
      </c>
      <c r="E720" s="2" t="s">
        <v>82</v>
      </c>
      <c r="F720" s="2" t="s">
        <v>98</v>
      </c>
      <c r="G720" s="13" t="s">
        <v>96</v>
      </c>
      <c r="H720" s="17" t="e">
        <f>#REF!</f>
        <v>#REF!</v>
      </c>
    </row>
    <row r="721" spans="1:8" s="10" customFormat="1" ht="102">
      <c r="A721" s="1" t="s">
        <v>619</v>
      </c>
      <c r="B721" s="2" t="s">
        <v>335</v>
      </c>
      <c r="C721" s="2" t="s">
        <v>324</v>
      </c>
      <c r="D721" s="2" t="s">
        <v>90</v>
      </c>
      <c r="E721" s="2" t="s">
        <v>82</v>
      </c>
      <c r="F721" s="2" t="s">
        <v>99</v>
      </c>
      <c r="G721" s="13"/>
      <c r="H721" s="17" t="e">
        <f>H722</f>
        <v>#REF!</v>
      </c>
    </row>
    <row r="722" spans="1:8" s="10" customFormat="1">
      <c r="A722" s="37" t="s">
        <v>92</v>
      </c>
      <c r="B722" s="2" t="s">
        <v>335</v>
      </c>
      <c r="C722" s="2" t="s">
        <v>324</v>
      </c>
      <c r="D722" s="2" t="s">
        <v>90</v>
      </c>
      <c r="E722" s="2" t="s">
        <v>82</v>
      </c>
      <c r="F722" s="2" t="s">
        <v>99</v>
      </c>
      <c r="G722" s="13" t="s">
        <v>380</v>
      </c>
      <c r="H722" s="17" t="e">
        <f>H723</f>
        <v>#REF!</v>
      </c>
    </row>
    <row r="723" spans="1:8" s="10" customFormat="1" ht="25.5">
      <c r="A723" s="1" t="s">
        <v>95</v>
      </c>
      <c r="B723" s="2" t="s">
        <v>335</v>
      </c>
      <c r="C723" s="2" t="s">
        <v>324</v>
      </c>
      <c r="D723" s="2" t="s">
        <v>90</v>
      </c>
      <c r="E723" s="2" t="s">
        <v>82</v>
      </c>
      <c r="F723" s="2" t="s">
        <v>99</v>
      </c>
      <c r="G723" s="13" t="s">
        <v>96</v>
      </c>
      <c r="H723" s="17" t="e">
        <f>#REF!</f>
        <v>#REF!</v>
      </c>
    </row>
    <row r="724" spans="1:8" s="10" customFormat="1" ht="89.25">
      <c r="A724" s="1" t="s">
        <v>316</v>
      </c>
      <c r="B724" s="2" t="s">
        <v>335</v>
      </c>
      <c r="C724" s="2" t="s">
        <v>324</v>
      </c>
      <c r="D724" s="2" t="s">
        <v>90</v>
      </c>
      <c r="E724" s="2" t="s">
        <v>82</v>
      </c>
      <c r="F724" s="2" t="s">
        <v>100</v>
      </c>
      <c r="G724" s="13"/>
      <c r="H724" s="17" t="e">
        <f>H725</f>
        <v>#REF!</v>
      </c>
    </row>
    <row r="725" spans="1:8" s="10" customFormat="1">
      <c r="A725" s="1" t="s">
        <v>361</v>
      </c>
      <c r="B725" s="2" t="s">
        <v>335</v>
      </c>
      <c r="C725" s="2" t="s">
        <v>324</v>
      </c>
      <c r="D725" s="2" t="s">
        <v>90</v>
      </c>
      <c r="E725" s="2" t="s">
        <v>82</v>
      </c>
      <c r="F725" s="2" t="s">
        <v>100</v>
      </c>
      <c r="G725" s="13" t="s">
        <v>179</v>
      </c>
      <c r="H725" s="17" t="e">
        <f>H726</f>
        <v>#REF!</v>
      </c>
    </row>
    <row r="726" spans="1:8" s="10" customFormat="1">
      <c r="A726" s="1" t="s">
        <v>101</v>
      </c>
      <c r="B726" s="2" t="s">
        <v>335</v>
      </c>
      <c r="C726" s="2" t="s">
        <v>324</v>
      </c>
      <c r="D726" s="2" t="s">
        <v>90</v>
      </c>
      <c r="E726" s="2" t="s">
        <v>82</v>
      </c>
      <c r="F726" s="2" t="s">
        <v>100</v>
      </c>
      <c r="G726" s="13" t="s">
        <v>102</v>
      </c>
      <c r="H726" s="17" t="e">
        <f>#REF!</f>
        <v>#REF!</v>
      </c>
    </row>
    <row r="727" spans="1:8" s="10" customFormat="1" ht="25.5">
      <c r="A727" s="1" t="s">
        <v>620</v>
      </c>
      <c r="B727" s="2" t="s">
        <v>335</v>
      </c>
      <c r="C727" s="2" t="s">
        <v>324</v>
      </c>
      <c r="D727" s="2" t="s">
        <v>90</v>
      </c>
      <c r="E727" s="2" t="s">
        <v>83</v>
      </c>
      <c r="F727" s="2" t="s">
        <v>66</v>
      </c>
      <c r="G727" s="13"/>
      <c r="H727" s="17" t="e">
        <f>H728</f>
        <v>#REF!</v>
      </c>
    </row>
    <row r="728" spans="1:8" s="10" customFormat="1">
      <c r="A728" s="1" t="s">
        <v>104</v>
      </c>
      <c r="B728" s="2" t="s">
        <v>335</v>
      </c>
      <c r="C728" s="2" t="s">
        <v>324</v>
      </c>
      <c r="D728" s="2" t="s">
        <v>90</v>
      </c>
      <c r="E728" s="2" t="s">
        <v>83</v>
      </c>
      <c r="F728" s="2" t="s">
        <v>105</v>
      </c>
      <c r="G728" s="13"/>
      <c r="H728" s="17" t="e">
        <f>H729</f>
        <v>#REF!</v>
      </c>
    </row>
    <row r="729" spans="1:8" s="10" customFormat="1" ht="25.5">
      <c r="A729" s="1" t="s">
        <v>131</v>
      </c>
      <c r="B729" s="2" t="s">
        <v>335</v>
      </c>
      <c r="C729" s="2" t="s">
        <v>324</v>
      </c>
      <c r="D729" s="2" t="s">
        <v>90</v>
      </c>
      <c r="E729" s="2" t="s">
        <v>83</v>
      </c>
      <c r="F729" s="2" t="s">
        <v>105</v>
      </c>
      <c r="G729" s="13" t="s">
        <v>132</v>
      </c>
      <c r="H729" s="17" t="e">
        <f>H730</f>
        <v>#REF!</v>
      </c>
    </row>
    <row r="730" spans="1:8" s="10" customFormat="1" ht="25.5">
      <c r="A730" s="1" t="s">
        <v>77</v>
      </c>
      <c r="B730" s="2" t="s">
        <v>335</v>
      </c>
      <c r="C730" s="2" t="s">
        <v>324</v>
      </c>
      <c r="D730" s="2" t="s">
        <v>90</v>
      </c>
      <c r="E730" s="2" t="s">
        <v>83</v>
      </c>
      <c r="F730" s="2" t="s">
        <v>105</v>
      </c>
      <c r="G730" s="13" t="s">
        <v>73</v>
      </c>
      <c r="H730" s="17" t="e">
        <f>#REF!</f>
        <v>#REF!</v>
      </c>
    </row>
    <row r="731" spans="1:8" s="10" customFormat="1" ht="25.5">
      <c r="A731" s="1" t="s">
        <v>664</v>
      </c>
      <c r="B731" s="2" t="s">
        <v>335</v>
      </c>
      <c r="C731" s="2" t="s">
        <v>324</v>
      </c>
      <c r="D731" s="2" t="s">
        <v>90</v>
      </c>
      <c r="E731" s="2" t="s">
        <v>305</v>
      </c>
      <c r="F731" s="2" t="s">
        <v>66</v>
      </c>
      <c r="G731" s="13"/>
      <c r="H731" s="17" t="e">
        <f>H732</f>
        <v>#REF!</v>
      </c>
    </row>
    <row r="732" spans="1:8" s="10" customFormat="1" ht="25.5">
      <c r="A732" s="1" t="s">
        <v>755</v>
      </c>
      <c r="B732" s="2" t="s">
        <v>335</v>
      </c>
      <c r="C732" s="2" t="s">
        <v>324</v>
      </c>
      <c r="D732" s="2" t="s">
        <v>90</v>
      </c>
      <c r="E732" s="2" t="s">
        <v>305</v>
      </c>
      <c r="F732" s="2" t="s">
        <v>71</v>
      </c>
      <c r="G732" s="13"/>
      <c r="H732" s="17" t="e">
        <f>H733+H735+H737</f>
        <v>#REF!</v>
      </c>
    </row>
    <row r="733" spans="1:8" s="10" customFormat="1" ht="51">
      <c r="A733" s="1" t="s">
        <v>270</v>
      </c>
      <c r="B733" s="2" t="s">
        <v>335</v>
      </c>
      <c r="C733" s="2" t="s">
        <v>324</v>
      </c>
      <c r="D733" s="2" t="s">
        <v>90</v>
      </c>
      <c r="E733" s="2" t="s">
        <v>305</v>
      </c>
      <c r="F733" s="2" t="s">
        <v>71</v>
      </c>
      <c r="G733" s="13" t="s">
        <v>130</v>
      </c>
      <c r="H733" s="17" t="e">
        <f>H734</f>
        <v>#REF!</v>
      </c>
    </row>
    <row r="734" spans="1:8" s="10" customFormat="1" ht="25.5">
      <c r="A734" s="1" t="s">
        <v>76</v>
      </c>
      <c r="B734" s="2" t="s">
        <v>335</v>
      </c>
      <c r="C734" s="2" t="s">
        <v>324</v>
      </c>
      <c r="D734" s="2" t="s">
        <v>90</v>
      </c>
      <c r="E734" s="2" t="s">
        <v>305</v>
      </c>
      <c r="F734" s="2" t="s">
        <v>71</v>
      </c>
      <c r="G734" s="13">
        <v>120</v>
      </c>
      <c r="H734" s="17" t="e">
        <f>#REF!</f>
        <v>#REF!</v>
      </c>
    </row>
    <row r="735" spans="1:8" s="10" customFormat="1" ht="25.5">
      <c r="A735" s="37" t="s">
        <v>131</v>
      </c>
      <c r="B735" s="2" t="s">
        <v>335</v>
      </c>
      <c r="C735" s="2" t="s">
        <v>324</v>
      </c>
      <c r="D735" s="2" t="s">
        <v>90</v>
      </c>
      <c r="E735" s="2" t="s">
        <v>305</v>
      </c>
      <c r="F735" s="2" t="s">
        <v>71</v>
      </c>
      <c r="G735" s="13" t="s">
        <v>132</v>
      </c>
      <c r="H735" s="17" t="e">
        <f>H736</f>
        <v>#REF!</v>
      </c>
    </row>
    <row r="736" spans="1:8" s="10" customFormat="1" ht="25.5">
      <c r="A736" s="1" t="s">
        <v>77</v>
      </c>
      <c r="B736" s="2" t="s">
        <v>335</v>
      </c>
      <c r="C736" s="2" t="s">
        <v>324</v>
      </c>
      <c r="D736" s="2" t="s">
        <v>90</v>
      </c>
      <c r="E736" s="2" t="s">
        <v>305</v>
      </c>
      <c r="F736" s="2" t="s">
        <v>71</v>
      </c>
      <c r="G736" s="13" t="s">
        <v>73</v>
      </c>
      <c r="H736" s="17" t="e">
        <f>#REF!</f>
        <v>#REF!</v>
      </c>
    </row>
    <row r="737" spans="1:8" s="10" customFormat="1">
      <c r="A737" s="37" t="s">
        <v>92</v>
      </c>
      <c r="B737" s="2" t="s">
        <v>335</v>
      </c>
      <c r="C737" s="2" t="s">
        <v>324</v>
      </c>
      <c r="D737" s="2" t="s">
        <v>90</v>
      </c>
      <c r="E737" s="2" t="s">
        <v>305</v>
      </c>
      <c r="F737" s="2" t="s">
        <v>71</v>
      </c>
      <c r="G737" s="13" t="s">
        <v>380</v>
      </c>
      <c r="H737" s="17" t="e">
        <f>H738</f>
        <v>#REF!</v>
      </c>
    </row>
    <row r="738" spans="1:8" s="10" customFormat="1">
      <c r="A738" s="1" t="s">
        <v>80</v>
      </c>
      <c r="B738" s="2" t="s">
        <v>335</v>
      </c>
      <c r="C738" s="2" t="s">
        <v>324</v>
      </c>
      <c r="D738" s="2" t="s">
        <v>90</v>
      </c>
      <c r="E738" s="2" t="s">
        <v>305</v>
      </c>
      <c r="F738" s="2" t="s">
        <v>71</v>
      </c>
      <c r="G738" s="13" t="s">
        <v>93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434</v>
      </c>
      <c r="B740" s="2" t="s">
        <v>335</v>
      </c>
      <c r="C740" s="2" t="s">
        <v>333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631</v>
      </c>
      <c r="B741" s="2" t="s">
        <v>335</v>
      </c>
      <c r="C741" s="2" t="s">
        <v>333</v>
      </c>
      <c r="D741" s="2" t="s">
        <v>324</v>
      </c>
      <c r="E741" s="2" t="s">
        <v>81</v>
      </c>
      <c r="F741" s="2" t="s">
        <v>66</v>
      </c>
      <c r="G741" s="13"/>
      <c r="H741" s="17" t="e">
        <f>H742</f>
        <v>#REF!</v>
      </c>
    </row>
    <row r="742" spans="1:8" s="10" customFormat="1" ht="25.5">
      <c r="A742" s="1" t="s">
        <v>110</v>
      </c>
      <c r="B742" s="2" t="s">
        <v>335</v>
      </c>
      <c r="C742" s="2" t="s">
        <v>333</v>
      </c>
      <c r="D742" s="2" t="s">
        <v>324</v>
      </c>
      <c r="E742" s="2" t="s">
        <v>103</v>
      </c>
      <c r="F742" s="2" t="s">
        <v>66</v>
      </c>
      <c r="G742" s="13"/>
      <c r="H742" s="17" t="e">
        <f>H743</f>
        <v>#REF!</v>
      </c>
    </row>
    <row r="743" spans="1:8" s="10" customFormat="1" ht="38.25">
      <c r="A743" s="1" t="s">
        <v>741</v>
      </c>
      <c r="B743" s="2" t="s">
        <v>335</v>
      </c>
      <c r="C743" s="2" t="s">
        <v>333</v>
      </c>
      <c r="D743" s="2" t="s">
        <v>324</v>
      </c>
      <c r="E743" s="2" t="s">
        <v>103</v>
      </c>
      <c r="F743" s="2" t="s">
        <v>742</v>
      </c>
      <c r="G743" s="13"/>
      <c r="H743" s="17" t="e">
        <f>H744+H746</f>
        <v>#REF!</v>
      </c>
    </row>
    <row r="744" spans="1:8" s="10" customFormat="1" ht="25.5">
      <c r="A744" s="37" t="s">
        <v>131</v>
      </c>
      <c r="B744" s="2" t="s">
        <v>335</v>
      </c>
      <c r="C744" s="2" t="s">
        <v>333</v>
      </c>
      <c r="D744" s="2" t="s">
        <v>324</v>
      </c>
      <c r="E744" s="2" t="s">
        <v>103</v>
      </c>
      <c r="F744" s="2" t="s">
        <v>742</v>
      </c>
      <c r="G744" s="13" t="s">
        <v>132</v>
      </c>
      <c r="H744" s="17" t="e">
        <f>H745</f>
        <v>#REF!</v>
      </c>
    </row>
    <row r="745" spans="1:8" s="10" customFormat="1" ht="25.5">
      <c r="A745" s="1" t="s">
        <v>77</v>
      </c>
      <c r="B745" s="2" t="s">
        <v>335</v>
      </c>
      <c r="C745" s="2" t="s">
        <v>333</v>
      </c>
      <c r="D745" s="2" t="s">
        <v>324</v>
      </c>
      <c r="E745" s="2" t="s">
        <v>103</v>
      </c>
      <c r="F745" s="2" t="s">
        <v>742</v>
      </c>
      <c r="G745" s="13" t="s">
        <v>73</v>
      </c>
      <c r="H745" s="17" t="e">
        <f>#REF!</f>
        <v>#REF!</v>
      </c>
    </row>
    <row r="746" spans="1:8" s="10" customFormat="1" ht="25.5">
      <c r="A746" s="1" t="s">
        <v>123</v>
      </c>
      <c r="B746" s="2" t="s">
        <v>335</v>
      </c>
      <c r="C746" s="2" t="s">
        <v>333</v>
      </c>
      <c r="D746" s="2" t="s">
        <v>324</v>
      </c>
      <c r="E746" s="2" t="s">
        <v>103</v>
      </c>
      <c r="F746" s="2" t="s">
        <v>742</v>
      </c>
      <c r="G746" s="13" t="s">
        <v>124</v>
      </c>
      <c r="H746" s="17" t="e">
        <f>H747</f>
        <v>#REF!</v>
      </c>
    </row>
    <row r="747" spans="1:8" s="10" customFormat="1">
      <c r="A747" s="1" t="s">
        <v>111</v>
      </c>
      <c r="B747" s="2" t="s">
        <v>335</v>
      </c>
      <c r="C747" s="2" t="s">
        <v>333</v>
      </c>
      <c r="D747" s="2" t="s">
        <v>324</v>
      </c>
      <c r="E747" s="2" t="s">
        <v>103</v>
      </c>
      <c r="F747" s="2" t="s">
        <v>742</v>
      </c>
      <c r="G747" s="13" t="s">
        <v>75</v>
      </c>
      <c r="H747" s="17" t="e">
        <f>#REF!</f>
        <v>#REF!</v>
      </c>
    </row>
    <row r="748" spans="1:8" s="10" customFormat="1" ht="25.5">
      <c r="A748" s="1" t="s">
        <v>663</v>
      </c>
      <c r="B748" s="2" t="s">
        <v>335</v>
      </c>
      <c r="C748" s="2" t="s">
        <v>333</v>
      </c>
      <c r="D748" s="2" t="s">
        <v>90</v>
      </c>
      <c r="E748" s="2" t="s">
        <v>81</v>
      </c>
      <c r="F748" s="2" t="s">
        <v>66</v>
      </c>
      <c r="G748" s="13"/>
      <c r="H748" s="17" t="e">
        <f>H749+H753+H757+H764</f>
        <v>#REF!</v>
      </c>
    </row>
    <row r="749" spans="1:8" s="10" customFormat="1" ht="25.5">
      <c r="A749" s="1" t="s">
        <v>620</v>
      </c>
      <c r="B749" s="2" t="s">
        <v>335</v>
      </c>
      <c r="C749" s="2" t="s">
        <v>333</v>
      </c>
      <c r="D749" s="2" t="s">
        <v>90</v>
      </c>
      <c r="E749" s="2" t="s">
        <v>83</v>
      </c>
      <c r="F749" s="2" t="s">
        <v>66</v>
      </c>
      <c r="G749" s="13"/>
      <c r="H749" s="17" t="e">
        <f>H750</f>
        <v>#REF!</v>
      </c>
    </row>
    <row r="750" spans="1:8" s="10" customFormat="1">
      <c r="A750" s="1" t="s">
        <v>624</v>
      </c>
      <c r="B750" s="2" t="s">
        <v>335</v>
      </c>
      <c r="C750" s="2" t="s">
        <v>333</v>
      </c>
      <c r="D750" s="2" t="s">
        <v>90</v>
      </c>
      <c r="E750" s="2" t="s">
        <v>83</v>
      </c>
      <c r="F750" s="2" t="s">
        <v>625</v>
      </c>
      <c r="G750" s="13"/>
      <c r="H750" s="17" t="e">
        <f>H751</f>
        <v>#REF!</v>
      </c>
    </row>
    <row r="751" spans="1:8" s="10" customFormat="1">
      <c r="A751" s="1" t="s">
        <v>361</v>
      </c>
      <c r="B751" s="2" t="s">
        <v>335</v>
      </c>
      <c r="C751" s="2" t="s">
        <v>333</v>
      </c>
      <c r="D751" s="2" t="s">
        <v>90</v>
      </c>
      <c r="E751" s="2" t="s">
        <v>83</v>
      </c>
      <c r="F751" s="2" t="s">
        <v>625</v>
      </c>
      <c r="G751" s="13" t="s">
        <v>179</v>
      </c>
      <c r="H751" s="17" t="e">
        <f>H752</f>
        <v>#REF!</v>
      </c>
    </row>
    <row r="752" spans="1:8" s="10" customFormat="1">
      <c r="A752" s="1" t="s">
        <v>108</v>
      </c>
      <c r="B752" s="2" t="s">
        <v>335</v>
      </c>
      <c r="C752" s="2" t="s">
        <v>333</v>
      </c>
      <c r="D752" s="2" t="s">
        <v>90</v>
      </c>
      <c r="E752" s="2" t="s">
        <v>83</v>
      </c>
      <c r="F752" s="2" t="s">
        <v>625</v>
      </c>
      <c r="G752" s="13" t="s">
        <v>109</v>
      </c>
      <c r="H752" s="17" t="e">
        <f>#REF!</f>
        <v>#REF!</v>
      </c>
    </row>
    <row r="753" spans="1:8" s="10" customFormat="1" ht="25.5">
      <c r="A753" s="1" t="s">
        <v>739</v>
      </c>
      <c r="B753" s="2" t="s">
        <v>335</v>
      </c>
      <c r="C753" s="2" t="s">
        <v>333</v>
      </c>
      <c r="D753" s="2" t="s">
        <v>90</v>
      </c>
      <c r="E753" s="2" t="s">
        <v>103</v>
      </c>
      <c r="F753" s="2" t="s">
        <v>66</v>
      </c>
      <c r="G753" s="13"/>
      <c r="H753" s="17" t="e">
        <f>H754</f>
        <v>#REF!</v>
      </c>
    </row>
    <row r="754" spans="1:8" s="10" customFormat="1" ht="25.5">
      <c r="A754" s="1" t="s">
        <v>117</v>
      </c>
      <c r="B754" s="2" t="s">
        <v>335</v>
      </c>
      <c r="C754" s="2" t="s">
        <v>333</v>
      </c>
      <c r="D754" s="2" t="s">
        <v>90</v>
      </c>
      <c r="E754" s="2" t="s">
        <v>103</v>
      </c>
      <c r="F754" s="2" t="s">
        <v>118</v>
      </c>
      <c r="G754" s="13"/>
      <c r="H754" s="17" t="e">
        <f>H755</f>
        <v>#REF!</v>
      </c>
    </row>
    <row r="755" spans="1:8" s="10" customFormat="1" ht="25.5">
      <c r="A755" s="1" t="s">
        <v>127</v>
      </c>
      <c r="B755" s="2" t="s">
        <v>335</v>
      </c>
      <c r="C755" s="2" t="s">
        <v>333</v>
      </c>
      <c r="D755" s="2" t="s">
        <v>90</v>
      </c>
      <c r="E755" s="2" t="s">
        <v>103</v>
      </c>
      <c r="F755" s="2" t="s">
        <v>118</v>
      </c>
      <c r="G755" s="13" t="s">
        <v>128</v>
      </c>
      <c r="H755" s="17" t="e">
        <f>H756</f>
        <v>#REF!</v>
      </c>
    </row>
    <row r="756" spans="1:8" s="10" customFormat="1">
      <c r="A756" s="1" t="s">
        <v>106</v>
      </c>
      <c r="B756" s="2" t="s">
        <v>335</v>
      </c>
      <c r="C756" s="2" t="s">
        <v>333</v>
      </c>
      <c r="D756" s="2" t="s">
        <v>90</v>
      </c>
      <c r="E756" s="2" t="s">
        <v>103</v>
      </c>
      <c r="F756" s="2" t="s">
        <v>118</v>
      </c>
      <c r="G756" s="13" t="s">
        <v>107</v>
      </c>
      <c r="H756" s="17" t="e">
        <f>#REF!</f>
        <v>#REF!</v>
      </c>
    </row>
    <row r="757" spans="1:8" s="10" customFormat="1" ht="38.25">
      <c r="A757" s="1" t="s">
        <v>50</v>
      </c>
      <c r="B757" s="2" t="s">
        <v>335</v>
      </c>
      <c r="C757" s="2" t="s">
        <v>333</v>
      </c>
      <c r="D757" s="2" t="s">
        <v>90</v>
      </c>
      <c r="E757" s="2" t="s">
        <v>356</v>
      </c>
      <c r="F757" s="2" t="s">
        <v>66</v>
      </c>
      <c r="G757" s="13"/>
      <c r="H757" s="17" t="e">
        <f>H758+H761</f>
        <v>#REF!</v>
      </c>
    </row>
    <row r="758" spans="1:8" s="10" customFormat="1" ht="25.5">
      <c r="A758" s="1" t="s">
        <v>119</v>
      </c>
      <c r="B758" s="2" t="s">
        <v>335</v>
      </c>
      <c r="C758" s="2" t="s">
        <v>333</v>
      </c>
      <c r="D758" s="2" t="s">
        <v>90</v>
      </c>
      <c r="E758" s="2" t="s">
        <v>356</v>
      </c>
      <c r="F758" s="2" t="s">
        <v>120</v>
      </c>
      <c r="G758" s="13"/>
      <c r="H758" s="17" t="e">
        <f>H759</f>
        <v>#REF!</v>
      </c>
    </row>
    <row r="759" spans="1:8" s="10" customFormat="1" ht="25.5">
      <c r="A759" s="37" t="s">
        <v>131</v>
      </c>
      <c r="B759" s="2" t="s">
        <v>335</v>
      </c>
      <c r="C759" s="2" t="s">
        <v>333</v>
      </c>
      <c r="D759" s="2" t="s">
        <v>90</v>
      </c>
      <c r="E759" s="2" t="s">
        <v>356</v>
      </c>
      <c r="F759" s="2" t="s">
        <v>120</v>
      </c>
      <c r="G759" s="13" t="s">
        <v>132</v>
      </c>
      <c r="H759" s="17" t="e">
        <f>H760</f>
        <v>#REF!</v>
      </c>
    </row>
    <row r="760" spans="1:8" s="10" customFormat="1" ht="25.5">
      <c r="A760" s="1" t="s">
        <v>77</v>
      </c>
      <c r="B760" s="2" t="s">
        <v>335</v>
      </c>
      <c r="C760" s="2" t="s">
        <v>333</v>
      </c>
      <c r="D760" s="2" t="s">
        <v>90</v>
      </c>
      <c r="E760" s="2" t="s">
        <v>356</v>
      </c>
      <c r="F760" s="2" t="s">
        <v>120</v>
      </c>
      <c r="G760" s="13" t="s">
        <v>73</v>
      </c>
      <c r="H760" s="17" t="e">
        <f>#REF!</f>
        <v>#REF!</v>
      </c>
    </row>
    <row r="761" spans="1:8" s="10" customFormat="1">
      <c r="A761" s="1" t="s">
        <v>121</v>
      </c>
      <c r="B761" s="2" t="s">
        <v>335</v>
      </c>
      <c r="C761" s="2" t="s">
        <v>333</v>
      </c>
      <c r="D761" s="2" t="s">
        <v>90</v>
      </c>
      <c r="E761" s="2" t="s">
        <v>356</v>
      </c>
      <c r="F761" s="2" t="s">
        <v>740</v>
      </c>
      <c r="G761" s="13"/>
      <c r="H761" s="17" t="e">
        <f>H762</f>
        <v>#REF!</v>
      </c>
    </row>
    <row r="762" spans="1:8" s="10" customFormat="1" ht="25.5">
      <c r="A762" s="1" t="s">
        <v>127</v>
      </c>
      <c r="B762" s="2" t="s">
        <v>335</v>
      </c>
      <c r="C762" s="2" t="s">
        <v>333</v>
      </c>
      <c r="D762" s="2" t="s">
        <v>90</v>
      </c>
      <c r="E762" s="2" t="s">
        <v>356</v>
      </c>
      <c r="F762" s="2" t="s">
        <v>740</v>
      </c>
      <c r="G762" s="13" t="s">
        <v>128</v>
      </c>
      <c r="H762" s="17" t="e">
        <f>H763</f>
        <v>#REF!</v>
      </c>
    </row>
    <row r="763" spans="1:8" s="10" customFormat="1" ht="38.25">
      <c r="A763" s="1" t="s">
        <v>675</v>
      </c>
      <c r="B763" s="2" t="s">
        <v>335</v>
      </c>
      <c r="C763" s="2" t="s">
        <v>333</v>
      </c>
      <c r="D763" s="2" t="s">
        <v>90</v>
      </c>
      <c r="E763" s="2" t="s">
        <v>356</v>
      </c>
      <c r="F763" s="2" t="s">
        <v>740</v>
      </c>
      <c r="G763" s="13" t="s">
        <v>122</v>
      </c>
      <c r="H763" s="17" t="e">
        <f>#REF!</f>
        <v>#REF!</v>
      </c>
    </row>
    <row r="764" spans="1:8" s="10" customFormat="1" ht="25.5">
      <c r="A764" s="1" t="s">
        <v>664</v>
      </c>
      <c r="B764" s="2" t="s">
        <v>335</v>
      </c>
      <c r="C764" s="2" t="s">
        <v>333</v>
      </c>
      <c r="D764" s="2" t="s">
        <v>90</v>
      </c>
      <c r="E764" s="2" t="s">
        <v>305</v>
      </c>
      <c r="F764" s="2" t="s">
        <v>66</v>
      </c>
      <c r="G764" s="13"/>
      <c r="H764" s="17" t="e">
        <f>H765+H774+H777</f>
        <v>#REF!</v>
      </c>
    </row>
    <row r="765" spans="1:8" s="10" customFormat="1">
      <c r="A765" s="1" t="s">
        <v>78</v>
      </c>
      <c r="B765" s="2" t="s">
        <v>335</v>
      </c>
      <c r="C765" s="2" t="s">
        <v>333</v>
      </c>
      <c r="D765" s="2" t="s">
        <v>90</v>
      </c>
      <c r="E765" s="2" t="s">
        <v>305</v>
      </c>
      <c r="F765" s="2" t="s">
        <v>74</v>
      </c>
      <c r="G765" s="13"/>
      <c r="H765" s="17" t="e">
        <f>H766+H768+H770+H772</f>
        <v>#REF!</v>
      </c>
    </row>
    <row r="766" spans="1:8" s="10" customFormat="1" ht="51">
      <c r="A766" s="1" t="s">
        <v>270</v>
      </c>
      <c r="B766" s="2" t="s">
        <v>335</v>
      </c>
      <c r="C766" s="2" t="s">
        <v>333</v>
      </c>
      <c r="D766" s="2" t="s">
        <v>90</v>
      </c>
      <c r="E766" s="2" t="s">
        <v>305</v>
      </c>
      <c r="F766" s="2" t="s">
        <v>74</v>
      </c>
      <c r="G766" s="13" t="s">
        <v>130</v>
      </c>
      <c r="H766" s="17" t="e">
        <f>H767</f>
        <v>#REF!</v>
      </c>
    </row>
    <row r="767" spans="1:8" s="10" customFormat="1">
      <c r="A767" s="1" t="s">
        <v>112</v>
      </c>
      <c r="B767" s="2" t="s">
        <v>335</v>
      </c>
      <c r="C767" s="2" t="s">
        <v>333</v>
      </c>
      <c r="D767" s="2" t="s">
        <v>90</v>
      </c>
      <c r="E767" s="2" t="s">
        <v>305</v>
      </c>
      <c r="F767" s="2" t="s">
        <v>74</v>
      </c>
      <c r="G767" s="13" t="s">
        <v>113</v>
      </c>
      <c r="H767" s="17" t="e">
        <f>#REF!</f>
        <v>#REF!</v>
      </c>
    </row>
    <row r="768" spans="1:8" s="10" customFormat="1" ht="25.5">
      <c r="A768" s="1" t="s">
        <v>131</v>
      </c>
      <c r="B768" s="2" t="s">
        <v>335</v>
      </c>
      <c r="C768" s="2" t="s">
        <v>333</v>
      </c>
      <c r="D768" s="2" t="s">
        <v>90</v>
      </c>
      <c r="E768" s="2" t="s">
        <v>305</v>
      </c>
      <c r="F768" s="2" t="s">
        <v>74</v>
      </c>
      <c r="G768" s="13" t="s">
        <v>132</v>
      </c>
      <c r="H768" s="17" t="e">
        <f>H769</f>
        <v>#REF!</v>
      </c>
    </row>
    <row r="769" spans="1:8" s="10" customFormat="1" ht="25.5">
      <c r="A769" s="1" t="s">
        <v>77</v>
      </c>
      <c r="B769" s="2" t="s">
        <v>335</v>
      </c>
      <c r="C769" s="2" t="s">
        <v>333</v>
      </c>
      <c r="D769" s="2" t="s">
        <v>90</v>
      </c>
      <c r="E769" s="2" t="s">
        <v>305</v>
      </c>
      <c r="F769" s="2">
        <v>7010</v>
      </c>
      <c r="G769" s="13" t="s">
        <v>73</v>
      </c>
      <c r="H769" s="17" t="e">
        <f>#REF!</f>
        <v>#REF!</v>
      </c>
    </row>
    <row r="770" spans="1:8" s="10" customFormat="1" ht="25.5">
      <c r="A770" s="1" t="s">
        <v>123</v>
      </c>
      <c r="B770" s="2" t="s">
        <v>335</v>
      </c>
      <c r="C770" s="2" t="s">
        <v>333</v>
      </c>
      <c r="D770" s="2" t="s">
        <v>90</v>
      </c>
      <c r="E770" s="2" t="s">
        <v>305</v>
      </c>
      <c r="F770" s="2" t="s">
        <v>74</v>
      </c>
      <c r="G770" s="13" t="s">
        <v>124</v>
      </c>
      <c r="H770" s="17" t="e">
        <f>H771</f>
        <v>#REF!</v>
      </c>
    </row>
    <row r="771" spans="1:8" s="10" customFormat="1">
      <c r="A771" s="1" t="s">
        <v>111</v>
      </c>
      <c r="B771" s="2" t="s">
        <v>335</v>
      </c>
      <c r="C771" s="2" t="s">
        <v>333</v>
      </c>
      <c r="D771" s="2" t="s">
        <v>90</v>
      </c>
      <c r="E771" s="2" t="s">
        <v>305</v>
      </c>
      <c r="F771" s="2" t="s">
        <v>74</v>
      </c>
      <c r="G771" s="13" t="s">
        <v>75</v>
      </c>
      <c r="H771" s="17" t="e">
        <f>#REF!</f>
        <v>#REF!</v>
      </c>
    </row>
    <row r="772" spans="1:8" s="10" customFormat="1">
      <c r="A772" s="1" t="s">
        <v>92</v>
      </c>
      <c r="B772" s="2" t="s">
        <v>335</v>
      </c>
      <c r="C772" s="2" t="s">
        <v>333</v>
      </c>
      <c r="D772" s="2" t="s">
        <v>90</v>
      </c>
      <c r="E772" s="2" t="s">
        <v>305</v>
      </c>
      <c r="F772" s="2" t="s">
        <v>74</v>
      </c>
      <c r="G772" s="13" t="s">
        <v>380</v>
      </c>
      <c r="H772" s="17" t="e">
        <f>H773</f>
        <v>#REF!</v>
      </c>
    </row>
    <row r="773" spans="1:8" s="10" customFormat="1">
      <c r="A773" s="1" t="s">
        <v>80</v>
      </c>
      <c r="B773" s="2" t="s">
        <v>335</v>
      </c>
      <c r="C773" s="2" t="s">
        <v>333</v>
      </c>
      <c r="D773" s="2" t="s">
        <v>90</v>
      </c>
      <c r="E773" s="2" t="s">
        <v>305</v>
      </c>
      <c r="F773" s="2" t="s">
        <v>74</v>
      </c>
      <c r="G773" s="13" t="s">
        <v>93</v>
      </c>
      <c r="H773" s="17" t="e">
        <f>#REF!</f>
        <v>#REF!</v>
      </c>
    </row>
    <row r="774" spans="1:8" s="26" customFormat="1">
      <c r="A774" s="1" t="s">
        <v>47</v>
      </c>
      <c r="B774" s="2" t="s">
        <v>335</v>
      </c>
      <c r="C774" s="2" t="s">
        <v>333</v>
      </c>
      <c r="D774" s="2" t="s">
        <v>90</v>
      </c>
      <c r="E774" s="2" t="s">
        <v>305</v>
      </c>
      <c r="F774" s="2" t="s">
        <v>48</v>
      </c>
      <c r="G774" s="13"/>
      <c r="H774" s="17" t="e">
        <f>H775</f>
        <v>#REF!</v>
      </c>
    </row>
    <row r="775" spans="1:8" s="26" customFormat="1" ht="25.5">
      <c r="A775" s="1" t="s">
        <v>131</v>
      </c>
      <c r="B775" s="2" t="s">
        <v>335</v>
      </c>
      <c r="C775" s="2" t="s">
        <v>333</v>
      </c>
      <c r="D775" s="2" t="s">
        <v>90</v>
      </c>
      <c r="E775" s="2" t="s">
        <v>305</v>
      </c>
      <c r="F775" s="2" t="s">
        <v>48</v>
      </c>
      <c r="G775" s="13" t="s">
        <v>132</v>
      </c>
      <c r="H775" s="17" t="e">
        <f>H776</f>
        <v>#REF!</v>
      </c>
    </row>
    <row r="776" spans="1:8" s="26" customFormat="1" ht="25.5">
      <c r="A776" s="1" t="s">
        <v>77</v>
      </c>
      <c r="B776" s="2" t="s">
        <v>335</v>
      </c>
      <c r="C776" s="2" t="s">
        <v>333</v>
      </c>
      <c r="D776" s="2" t="s">
        <v>90</v>
      </c>
      <c r="E776" s="2" t="s">
        <v>305</v>
      </c>
      <c r="F776" s="2" t="s">
        <v>48</v>
      </c>
      <c r="G776" s="13" t="s">
        <v>73</v>
      </c>
      <c r="H776" s="17" t="e">
        <f>#REF!</f>
        <v>#REF!</v>
      </c>
    </row>
    <row r="777" spans="1:8" s="26" customFormat="1" ht="25.5">
      <c r="A777" s="1" t="s">
        <v>45</v>
      </c>
      <c r="B777" s="2" t="s">
        <v>335</v>
      </c>
      <c r="C777" s="2" t="s">
        <v>333</v>
      </c>
      <c r="D777" s="2" t="s">
        <v>90</v>
      </c>
      <c r="E777" s="2" t="s">
        <v>305</v>
      </c>
      <c r="F777" s="2" t="s">
        <v>44</v>
      </c>
      <c r="G777" s="13"/>
      <c r="H777" s="17" t="e">
        <f>H778</f>
        <v>#REF!</v>
      </c>
    </row>
    <row r="778" spans="1:8" s="26" customFormat="1">
      <c r="A778" s="1" t="s">
        <v>92</v>
      </c>
      <c r="B778" s="2" t="s">
        <v>335</v>
      </c>
      <c r="C778" s="2" t="s">
        <v>333</v>
      </c>
      <c r="D778" s="2" t="s">
        <v>90</v>
      </c>
      <c r="E778" s="2" t="s">
        <v>305</v>
      </c>
      <c r="F778" s="2" t="s">
        <v>44</v>
      </c>
      <c r="G778" s="13" t="s">
        <v>380</v>
      </c>
      <c r="H778" s="17" t="e">
        <f>H779</f>
        <v>#REF!</v>
      </c>
    </row>
    <row r="779" spans="1:8" s="26" customFormat="1">
      <c r="A779" s="1" t="s">
        <v>80</v>
      </c>
      <c r="B779" s="2" t="s">
        <v>335</v>
      </c>
      <c r="C779" s="2" t="s">
        <v>333</v>
      </c>
      <c r="D779" s="2" t="s">
        <v>90</v>
      </c>
      <c r="E779" s="2" t="s">
        <v>305</v>
      </c>
      <c r="F779" s="2" t="s">
        <v>44</v>
      </c>
      <c r="G779" s="13" t="s">
        <v>93</v>
      </c>
      <c r="H779" s="17" t="e">
        <f>#REF!</f>
        <v>#REF!</v>
      </c>
    </row>
    <row r="780" spans="1:8" s="26" customFormat="1">
      <c r="A780" s="1" t="s">
        <v>49</v>
      </c>
      <c r="B780" s="2" t="s">
        <v>335</v>
      </c>
      <c r="C780" s="2" t="s">
        <v>333</v>
      </c>
      <c r="D780" s="2" t="s">
        <v>42</v>
      </c>
      <c r="E780" s="2" t="s">
        <v>81</v>
      </c>
      <c r="F780" s="2" t="s">
        <v>66</v>
      </c>
      <c r="G780" s="13"/>
      <c r="H780" s="17" t="e">
        <f>H781+H784</f>
        <v>#REF!</v>
      </c>
    </row>
    <row r="781" spans="1:8" s="26" customFormat="1" ht="38.25">
      <c r="A781" s="1" t="s">
        <v>114</v>
      </c>
      <c r="B781" s="2" t="s">
        <v>335</v>
      </c>
      <c r="C781" s="2" t="s">
        <v>333</v>
      </c>
      <c r="D781" s="2" t="s">
        <v>42</v>
      </c>
      <c r="E781" s="2" t="s">
        <v>81</v>
      </c>
      <c r="F781" s="2" t="s">
        <v>46</v>
      </c>
      <c r="G781" s="13"/>
      <c r="H781" s="17" t="e">
        <f>H782</f>
        <v>#REF!</v>
      </c>
    </row>
    <row r="782" spans="1:8" s="26" customFormat="1">
      <c r="A782" s="1" t="s">
        <v>92</v>
      </c>
      <c r="B782" s="2" t="s">
        <v>335</v>
      </c>
      <c r="C782" s="2" t="s">
        <v>333</v>
      </c>
      <c r="D782" s="2" t="s">
        <v>42</v>
      </c>
      <c r="E782" s="2" t="s">
        <v>81</v>
      </c>
      <c r="F782" s="2" t="s">
        <v>46</v>
      </c>
      <c r="G782" s="13" t="s">
        <v>380</v>
      </c>
      <c r="H782" s="17" t="e">
        <f>H783</f>
        <v>#REF!</v>
      </c>
    </row>
    <row r="783" spans="1:8" s="26" customFormat="1">
      <c r="A783" s="1" t="s">
        <v>115</v>
      </c>
      <c r="B783" s="2" t="s">
        <v>335</v>
      </c>
      <c r="C783" s="2" t="s">
        <v>333</v>
      </c>
      <c r="D783" s="2" t="s">
        <v>42</v>
      </c>
      <c r="E783" s="2" t="s">
        <v>81</v>
      </c>
      <c r="F783" s="2" t="s">
        <v>46</v>
      </c>
      <c r="G783" s="13" t="s">
        <v>116</v>
      </c>
      <c r="H783" s="17" t="e">
        <f>#REF!</f>
        <v>#REF!</v>
      </c>
    </row>
    <row r="784" spans="1:8" s="10" customFormat="1" ht="76.5">
      <c r="A784" s="1" t="s">
        <v>43</v>
      </c>
      <c r="B784" s="2" t="s">
        <v>335</v>
      </c>
      <c r="C784" s="2" t="s">
        <v>333</v>
      </c>
      <c r="D784" s="2" t="s">
        <v>42</v>
      </c>
      <c r="E784" s="2" t="s">
        <v>81</v>
      </c>
      <c r="F784" s="2" t="s">
        <v>41</v>
      </c>
      <c r="G784" s="13"/>
      <c r="H784" s="17" t="e">
        <f>H785</f>
        <v>#REF!</v>
      </c>
    </row>
    <row r="785" spans="1:8" s="10" customFormat="1">
      <c r="A785" s="1" t="s">
        <v>361</v>
      </c>
      <c r="B785" s="2" t="s">
        <v>335</v>
      </c>
      <c r="C785" s="2" t="s">
        <v>333</v>
      </c>
      <c r="D785" s="2" t="s">
        <v>42</v>
      </c>
      <c r="E785" s="2" t="s">
        <v>81</v>
      </c>
      <c r="F785" s="2" t="s">
        <v>41</v>
      </c>
      <c r="G785" s="13" t="s">
        <v>179</v>
      </c>
      <c r="H785" s="17" t="e">
        <f>H786</f>
        <v>#REF!</v>
      </c>
    </row>
    <row r="786" spans="1:8" s="10" customFormat="1">
      <c r="A786" s="1" t="s">
        <v>108</v>
      </c>
      <c r="B786" s="2" t="s">
        <v>335</v>
      </c>
      <c r="C786" s="2" t="s">
        <v>333</v>
      </c>
      <c r="D786" s="2" t="s">
        <v>42</v>
      </c>
      <c r="E786" s="2" t="s">
        <v>81</v>
      </c>
      <c r="F786" s="2" t="s">
        <v>41</v>
      </c>
      <c r="G786" s="13" t="s">
        <v>109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331</v>
      </c>
      <c r="B788" s="2" t="s">
        <v>335</v>
      </c>
      <c r="C788" s="2" t="s">
        <v>290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529</v>
      </c>
      <c r="B789" s="2" t="s">
        <v>335</v>
      </c>
      <c r="C789" s="2" t="s">
        <v>290</v>
      </c>
      <c r="D789" s="2" t="s">
        <v>238</v>
      </c>
      <c r="E789" s="2" t="s">
        <v>81</v>
      </c>
      <c r="F789" s="2" t="s">
        <v>66</v>
      </c>
      <c r="G789" s="13"/>
      <c r="H789" s="17" t="e">
        <f>H790</f>
        <v>#REF!</v>
      </c>
    </row>
    <row r="790" spans="1:8" s="10" customFormat="1" ht="38.25">
      <c r="A790" s="1" t="s">
        <v>463</v>
      </c>
      <c r="B790" s="2" t="s">
        <v>335</v>
      </c>
      <c r="C790" s="2" t="s">
        <v>290</v>
      </c>
      <c r="D790" s="2" t="s">
        <v>238</v>
      </c>
      <c r="E790" s="2" t="s">
        <v>103</v>
      </c>
      <c r="F790" s="2" t="s">
        <v>66</v>
      </c>
      <c r="G790" s="13"/>
      <c r="H790" s="17" t="e">
        <f>H791</f>
        <v>#REF!</v>
      </c>
    </row>
    <row r="791" spans="1:8" s="10" customFormat="1">
      <c r="A791" s="1" t="s">
        <v>78</v>
      </c>
      <c r="B791" s="2" t="s">
        <v>335</v>
      </c>
      <c r="C791" s="2" t="s">
        <v>290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123</v>
      </c>
      <c r="B792" s="2" t="s">
        <v>335</v>
      </c>
      <c r="C792" s="2" t="s">
        <v>290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111</v>
      </c>
      <c r="B793" s="2" t="s">
        <v>335</v>
      </c>
      <c r="C793" s="2" t="s">
        <v>290</v>
      </c>
      <c r="D793" s="2">
        <v>17</v>
      </c>
      <c r="E793" s="2">
        <v>3</v>
      </c>
      <c r="F793" s="2">
        <v>7010</v>
      </c>
      <c r="G793" s="13" t="s">
        <v>75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433</v>
      </c>
      <c r="B795" s="2" t="s">
        <v>335</v>
      </c>
      <c r="C795" s="2" t="s">
        <v>400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612</v>
      </c>
      <c r="B796" s="2" t="s">
        <v>335</v>
      </c>
      <c r="C796" s="2" t="s">
        <v>400</v>
      </c>
      <c r="D796" s="2" t="s">
        <v>375</v>
      </c>
      <c r="E796" s="2" t="s">
        <v>81</v>
      </c>
      <c r="F796" s="2" t="s">
        <v>66</v>
      </c>
      <c r="G796" s="13"/>
      <c r="H796" s="17" t="e">
        <f>H797+H801</f>
        <v>#REF!</v>
      </c>
    </row>
    <row r="797" spans="1:8" s="10" customFormat="1" ht="25.5">
      <c r="A797" s="1" t="s">
        <v>613</v>
      </c>
      <c r="B797" s="2" t="s">
        <v>335</v>
      </c>
      <c r="C797" s="2" t="s">
        <v>400</v>
      </c>
      <c r="D797" s="2" t="s">
        <v>375</v>
      </c>
      <c r="E797" s="2" t="s">
        <v>82</v>
      </c>
      <c r="F797" s="2" t="s">
        <v>66</v>
      </c>
      <c r="G797" s="13"/>
      <c r="H797" s="17" t="e">
        <f>H798</f>
        <v>#REF!</v>
      </c>
    </row>
    <row r="798" spans="1:8" s="10" customFormat="1">
      <c r="A798" s="1" t="s">
        <v>522</v>
      </c>
      <c r="B798" s="2" t="s">
        <v>335</v>
      </c>
      <c r="C798" s="2" t="s">
        <v>400</v>
      </c>
      <c r="D798" s="2" t="s">
        <v>375</v>
      </c>
      <c r="E798" s="2" t="s">
        <v>82</v>
      </c>
      <c r="F798" s="2" t="s">
        <v>521</v>
      </c>
      <c r="G798" s="13"/>
      <c r="H798" s="17" t="e">
        <f>H799</f>
        <v>#REF!</v>
      </c>
    </row>
    <row r="799" spans="1:8" s="10" customFormat="1">
      <c r="A799" s="1" t="s">
        <v>361</v>
      </c>
      <c r="B799" s="2" t="s">
        <v>335</v>
      </c>
      <c r="C799" s="2" t="s">
        <v>400</v>
      </c>
      <c r="D799" s="2" t="s">
        <v>375</v>
      </c>
      <c r="E799" s="2" t="s">
        <v>82</v>
      </c>
      <c r="F799" s="2" t="s">
        <v>521</v>
      </c>
      <c r="G799" s="13" t="s">
        <v>179</v>
      </c>
      <c r="H799" s="17" t="e">
        <f>H800</f>
        <v>#REF!</v>
      </c>
    </row>
    <row r="800" spans="1:8" s="10" customFormat="1">
      <c r="A800" s="1" t="s">
        <v>108</v>
      </c>
      <c r="B800" s="2" t="s">
        <v>335</v>
      </c>
      <c r="C800" s="2" t="s">
        <v>400</v>
      </c>
      <c r="D800" s="2" t="s">
        <v>375</v>
      </c>
      <c r="E800" s="2" t="s">
        <v>82</v>
      </c>
      <c r="F800" s="2" t="s">
        <v>521</v>
      </c>
      <c r="G800" s="13" t="s">
        <v>109</v>
      </c>
      <c r="H800" s="17" t="e">
        <f>#REF!</f>
        <v>#REF!</v>
      </c>
    </row>
    <row r="801" spans="1:8" s="10" customFormat="1" ht="25.5">
      <c r="A801" s="1" t="s">
        <v>166</v>
      </c>
      <c r="B801" s="2" t="s">
        <v>335</v>
      </c>
      <c r="C801" s="2" t="s">
        <v>400</v>
      </c>
      <c r="D801" s="2" t="s">
        <v>375</v>
      </c>
      <c r="E801" s="2" t="s">
        <v>356</v>
      </c>
      <c r="F801" s="2" t="s">
        <v>66</v>
      </c>
      <c r="G801" s="13"/>
      <c r="H801" s="17" t="e">
        <f>H802+H809</f>
        <v>#REF!</v>
      </c>
    </row>
    <row r="802" spans="1:8" s="10" customFormat="1" ht="25.5">
      <c r="A802" s="1" t="s">
        <v>755</v>
      </c>
      <c r="B802" s="2" t="s">
        <v>335</v>
      </c>
      <c r="C802" s="2" t="s">
        <v>400</v>
      </c>
      <c r="D802" s="2" t="s">
        <v>375</v>
      </c>
      <c r="E802" s="2" t="s">
        <v>356</v>
      </c>
      <c r="F802" s="2" t="s">
        <v>71</v>
      </c>
      <c r="G802" s="13"/>
      <c r="H802" s="17" t="e">
        <f>H803+H805+H807</f>
        <v>#REF!</v>
      </c>
    </row>
    <row r="803" spans="1:8" s="10" customFormat="1" ht="51">
      <c r="A803" s="1" t="s">
        <v>153</v>
      </c>
      <c r="B803" s="2" t="s">
        <v>335</v>
      </c>
      <c r="C803" s="2" t="s">
        <v>400</v>
      </c>
      <c r="D803" s="2" t="s">
        <v>375</v>
      </c>
      <c r="E803" s="2" t="s">
        <v>356</v>
      </c>
      <c r="F803" s="2" t="s">
        <v>71</v>
      </c>
      <c r="G803" s="13" t="s">
        <v>130</v>
      </c>
      <c r="H803" s="17" t="e">
        <f>H804</f>
        <v>#REF!</v>
      </c>
    </row>
    <row r="804" spans="1:8" s="10" customFormat="1" ht="25.5">
      <c r="A804" s="1" t="s">
        <v>76</v>
      </c>
      <c r="B804" s="2" t="s">
        <v>335</v>
      </c>
      <c r="C804" s="2" t="s">
        <v>400</v>
      </c>
      <c r="D804" s="2" t="s">
        <v>375</v>
      </c>
      <c r="E804" s="2" t="s">
        <v>356</v>
      </c>
      <c r="F804" s="2" t="s">
        <v>71</v>
      </c>
      <c r="G804" s="13" t="s">
        <v>72</v>
      </c>
      <c r="H804" s="17" t="e">
        <f>#REF!+#REF!</f>
        <v>#REF!</v>
      </c>
    </row>
    <row r="805" spans="1:8" s="10" customFormat="1" ht="25.5">
      <c r="A805" s="1" t="s">
        <v>131</v>
      </c>
      <c r="B805" s="2" t="s">
        <v>335</v>
      </c>
      <c r="C805" s="2" t="s">
        <v>400</v>
      </c>
      <c r="D805" s="2" t="s">
        <v>375</v>
      </c>
      <c r="E805" s="2" t="s">
        <v>356</v>
      </c>
      <c r="F805" s="2" t="s">
        <v>71</v>
      </c>
      <c r="G805" s="13" t="s">
        <v>132</v>
      </c>
      <c r="H805" s="17" t="e">
        <f>H806</f>
        <v>#REF!</v>
      </c>
    </row>
    <row r="806" spans="1:8" s="10" customFormat="1" ht="25.5">
      <c r="A806" s="1" t="s">
        <v>77</v>
      </c>
      <c r="B806" s="2" t="s">
        <v>335</v>
      </c>
      <c r="C806" s="2" t="s">
        <v>400</v>
      </c>
      <c r="D806" s="2" t="s">
        <v>375</v>
      </c>
      <c r="E806" s="2" t="s">
        <v>356</v>
      </c>
      <c r="F806" s="2" t="s">
        <v>71</v>
      </c>
      <c r="G806" s="13" t="s">
        <v>73</v>
      </c>
      <c r="H806" s="17" t="e">
        <f>#REF!+#REF!</f>
        <v>#REF!</v>
      </c>
    </row>
    <row r="807" spans="1:8" s="10" customFormat="1">
      <c r="A807" s="1" t="s">
        <v>92</v>
      </c>
      <c r="B807" s="2" t="s">
        <v>335</v>
      </c>
      <c r="C807" s="2" t="s">
        <v>400</v>
      </c>
      <c r="D807" s="2" t="s">
        <v>375</v>
      </c>
      <c r="E807" s="2" t="s">
        <v>356</v>
      </c>
      <c r="F807" s="2" t="s">
        <v>71</v>
      </c>
      <c r="G807" s="13" t="s">
        <v>380</v>
      </c>
      <c r="H807" s="17" t="e">
        <f>H808</f>
        <v>#REF!</v>
      </c>
    </row>
    <row r="808" spans="1:8" s="10" customFormat="1">
      <c r="A808" s="1" t="s">
        <v>80</v>
      </c>
      <c r="B808" s="2" t="s">
        <v>335</v>
      </c>
      <c r="C808" s="2" t="s">
        <v>400</v>
      </c>
      <c r="D808" s="2" t="s">
        <v>375</v>
      </c>
      <c r="E808" s="2" t="s">
        <v>356</v>
      </c>
      <c r="F808" s="2" t="s">
        <v>71</v>
      </c>
      <c r="G808" s="13" t="s">
        <v>93</v>
      </c>
      <c r="H808" s="17" t="e">
        <f>#REF!+#REF!</f>
        <v>#REF!</v>
      </c>
    </row>
    <row r="809" spans="1:8" s="10" customFormat="1">
      <c r="A809" s="1" t="s">
        <v>78</v>
      </c>
      <c r="B809" s="2" t="s">
        <v>335</v>
      </c>
      <c r="C809" s="2" t="s">
        <v>400</v>
      </c>
      <c r="D809" s="2" t="s">
        <v>375</v>
      </c>
      <c r="E809" s="2" t="s">
        <v>356</v>
      </c>
      <c r="F809" s="2" t="s">
        <v>74</v>
      </c>
      <c r="G809" s="13"/>
      <c r="H809" s="17" t="e">
        <f>H810</f>
        <v>#REF!</v>
      </c>
    </row>
    <row r="810" spans="1:8" s="10" customFormat="1" ht="25.5">
      <c r="A810" s="1" t="s">
        <v>123</v>
      </c>
      <c r="B810" s="2" t="s">
        <v>335</v>
      </c>
      <c r="C810" s="2" t="s">
        <v>400</v>
      </c>
      <c r="D810" s="2" t="s">
        <v>375</v>
      </c>
      <c r="E810" s="2" t="s">
        <v>356</v>
      </c>
      <c r="F810" s="2" t="s">
        <v>74</v>
      </c>
      <c r="G810" s="13" t="s">
        <v>124</v>
      </c>
      <c r="H810" s="17" t="e">
        <f>H811+H812</f>
        <v>#REF!</v>
      </c>
    </row>
    <row r="811" spans="1:8" s="10" customFormat="1">
      <c r="A811" s="1" t="s">
        <v>111</v>
      </c>
      <c r="B811" s="2" t="s">
        <v>335</v>
      </c>
      <c r="C811" s="2" t="s">
        <v>400</v>
      </c>
      <c r="D811" s="2" t="s">
        <v>375</v>
      </c>
      <c r="E811" s="2" t="s">
        <v>356</v>
      </c>
      <c r="F811" s="2" t="s">
        <v>74</v>
      </c>
      <c r="G811" s="13" t="s">
        <v>75</v>
      </c>
      <c r="H811" s="17" t="e">
        <f>#REF!</f>
        <v>#REF!</v>
      </c>
    </row>
    <row r="812" spans="1:8" s="10" customFormat="1">
      <c r="A812" s="1" t="s">
        <v>125</v>
      </c>
      <c r="B812" s="2" t="s">
        <v>335</v>
      </c>
      <c r="C812" s="2" t="s">
        <v>400</v>
      </c>
      <c r="D812" s="2" t="s">
        <v>375</v>
      </c>
      <c r="E812" s="2" t="s">
        <v>356</v>
      </c>
      <c r="F812" s="2" t="s">
        <v>74</v>
      </c>
      <c r="G812" s="13" t="s">
        <v>126</v>
      </c>
      <c r="H812" s="17" t="e">
        <f>#REF!</f>
        <v>#REF!</v>
      </c>
    </row>
    <row r="813" spans="1:8" s="10" customFormat="1" ht="38.25">
      <c r="A813" s="1" t="s">
        <v>617</v>
      </c>
      <c r="B813" s="2" t="s">
        <v>335</v>
      </c>
      <c r="C813" s="2" t="s">
        <v>400</v>
      </c>
      <c r="D813" s="2">
        <v>12</v>
      </c>
      <c r="E813" s="2" t="s">
        <v>81</v>
      </c>
      <c r="F813" s="2" t="s">
        <v>66</v>
      </c>
      <c r="G813" s="13"/>
      <c r="H813" s="17" t="e">
        <f>H814</f>
        <v>#REF!</v>
      </c>
    </row>
    <row r="814" spans="1:8" s="10" customFormat="1" ht="38.25">
      <c r="A814" s="1" t="s">
        <v>225</v>
      </c>
      <c r="B814" s="2" t="s">
        <v>335</v>
      </c>
      <c r="C814" s="2" t="s">
        <v>400</v>
      </c>
      <c r="D814" s="2">
        <v>12</v>
      </c>
      <c r="E814" s="2">
        <v>2</v>
      </c>
      <c r="F814" s="2" t="s">
        <v>66</v>
      </c>
      <c r="G814" s="13"/>
      <c r="H814" s="17" t="e">
        <f>H815+H818+H823+H826</f>
        <v>#REF!</v>
      </c>
    </row>
    <row r="815" spans="1:8" s="10" customFormat="1">
      <c r="A815" s="1" t="s">
        <v>78</v>
      </c>
      <c r="B815" s="2" t="s">
        <v>335</v>
      </c>
      <c r="C815" s="2" t="s">
        <v>400</v>
      </c>
      <c r="D815" s="2">
        <v>12</v>
      </c>
      <c r="E815" s="2">
        <v>2</v>
      </c>
      <c r="F815" s="2" t="s">
        <v>74</v>
      </c>
      <c r="G815" s="13"/>
      <c r="H815" s="17" t="e">
        <f>H816</f>
        <v>#REF!</v>
      </c>
    </row>
    <row r="816" spans="1:8" s="10" customFormat="1" ht="25.5">
      <c r="A816" s="1" t="s">
        <v>123</v>
      </c>
      <c r="B816" s="2" t="s">
        <v>335</v>
      </c>
      <c r="C816" s="2" t="s">
        <v>400</v>
      </c>
      <c r="D816" s="2">
        <v>12</v>
      </c>
      <c r="E816" s="2">
        <v>2</v>
      </c>
      <c r="F816" s="2" t="s">
        <v>74</v>
      </c>
      <c r="G816" s="13" t="s">
        <v>124</v>
      </c>
      <c r="H816" s="17" t="e">
        <f>H817</f>
        <v>#REF!</v>
      </c>
    </row>
    <row r="817" spans="1:8" s="10" customFormat="1">
      <c r="A817" s="1" t="s">
        <v>125</v>
      </c>
      <c r="B817" s="2" t="s">
        <v>335</v>
      </c>
      <c r="C817" s="2" t="s">
        <v>400</v>
      </c>
      <c r="D817" s="2">
        <v>12</v>
      </c>
      <c r="E817" s="2">
        <v>2</v>
      </c>
      <c r="F817" s="2" t="s">
        <v>74</v>
      </c>
      <c r="G817" s="13">
        <v>620</v>
      </c>
      <c r="H817" s="17" t="e">
        <f>#REF!</f>
        <v>#REF!</v>
      </c>
    </row>
    <row r="818" spans="1:8" s="10" customFormat="1">
      <c r="A818" s="1" t="s">
        <v>226</v>
      </c>
      <c r="B818" s="2" t="s">
        <v>335</v>
      </c>
      <c r="C818" s="2" t="s">
        <v>400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131</v>
      </c>
      <c r="B819" s="2" t="s">
        <v>335</v>
      </c>
      <c r="C819" s="2" t="s">
        <v>400</v>
      </c>
      <c r="D819" s="2">
        <v>12</v>
      </c>
      <c r="E819" s="2">
        <v>2</v>
      </c>
      <c r="F819" s="2">
        <v>7291</v>
      </c>
      <c r="G819" s="13" t="s">
        <v>132</v>
      </c>
      <c r="H819" s="17" t="e">
        <f>H820</f>
        <v>#REF!</v>
      </c>
    </row>
    <row r="820" spans="1:8" s="10" customFormat="1" ht="25.5">
      <c r="A820" s="1" t="s">
        <v>77</v>
      </c>
      <c r="B820" s="2" t="s">
        <v>335</v>
      </c>
      <c r="C820" s="2" t="s">
        <v>400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92</v>
      </c>
      <c r="B821" s="2" t="s">
        <v>335</v>
      </c>
      <c r="C821" s="2" t="s">
        <v>400</v>
      </c>
      <c r="D821" s="2">
        <v>12</v>
      </c>
      <c r="E821" s="2">
        <v>2</v>
      </c>
      <c r="F821" s="2">
        <v>7291</v>
      </c>
      <c r="G821" s="13" t="s">
        <v>380</v>
      </c>
      <c r="H821" s="17" t="e">
        <f>H822</f>
        <v>#REF!</v>
      </c>
    </row>
    <row r="822" spans="1:8" s="10" customFormat="1" ht="25.5">
      <c r="A822" s="1" t="s">
        <v>95</v>
      </c>
      <c r="B822" s="2" t="s">
        <v>335</v>
      </c>
      <c r="C822" s="2" t="s">
        <v>400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227</v>
      </c>
      <c r="B823" s="2" t="s">
        <v>335</v>
      </c>
      <c r="C823" s="2" t="s">
        <v>400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127</v>
      </c>
      <c r="B824" s="2" t="s">
        <v>335</v>
      </c>
      <c r="C824" s="2" t="s">
        <v>400</v>
      </c>
      <c r="D824" s="2">
        <v>12</v>
      </c>
      <c r="E824" s="2">
        <v>2</v>
      </c>
      <c r="F824" s="2">
        <v>7292</v>
      </c>
      <c r="G824" s="13" t="s">
        <v>128</v>
      </c>
      <c r="H824" s="17" t="e">
        <f>H825</f>
        <v>#REF!</v>
      </c>
    </row>
    <row r="825" spans="1:8" s="10" customFormat="1">
      <c r="A825" s="1" t="s">
        <v>55</v>
      </c>
      <c r="B825" s="2" t="s">
        <v>335</v>
      </c>
      <c r="C825" s="2" t="s">
        <v>400</v>
      </c>
      <c r="D825" s="2">
        <v>12</v>
      </c>
      <c r="E825" s="2">
        <v>2</v>
      </c>
      <c r="F825" s="2">
        <v>7292</v>
      </c>
      <c r="G825" s="13" t="s">
        <v>54</v>
      </c>
      <c r="H825" s="17" t="e">
        <f>#REF!</f>
        <v>#REF!</v>
      </c>
    </row>
    <row r="826" spans="1:8" s="10" customFormat="1" ht="25.5">
      <c r="A826" s="1" t="s">
        <v>456</v>
      </c>
      <c r="B826" s="2" t="s">
        <v>335</v>
      </c>
      <c r="C826" s="2" t="s">
        <v>400</v>
      </c>
      <c r="D826" s="2">
        <v>12</v>
      </c>
      <c r="E826" s="2">
        <v>2</v>
      </c>
      <c r="F826" s="2" t="s">
        <v>455</v>
      </c>
      <c r="G826" s="13"/>
      <c r="H826" s="17" t="e">
        <f>H827</f>
        <v>#REF!</v>
      </c>
    </row>
    <row r="827" spans="1:8" s="10" customFormat="1">
      <c r="A827" s="1" t="s">
        <v>361</v>
      </c>
      <c r="B827" s="2" t="s">
        <v>335</v>
      </c>
      <c r="C827" s="2" t="s">
        <v>400</v>
      </c>
      <c r="D827" s="2">
        <v>12</v>
      </c>
      <c r="E827" s="2">
        <v>2</v>
      </c>
      <c r="F827" s="2" t="s">
        <v>455</v>
      </c>
      <c r="G827" s="13" t="s">
        <v>179</v>
      </c>
      <c r="H827" s="17" t="e">
        <f>H828</f>
        <v>#REF!</v>
      </c>
    </row>
    <row r="828" spans="1:8" s="10" customFormat="1">
      <c r="A828" s="1" t="s">
        <v>108</v>
      </c>
      <c r="B828" s="2" t="s">
        <v>335</v>
      </c>
      <c r="C828" s="2" t="s">
        <v>400</v>
      </c>
      <c r="D828" s="2">
        <v>12</v>
      </c>
      <c r="E828" s="2">
        <v>2</v>
      </c>
      <c r="F828" s="2" t="s">
        <v>455</v>
      </c>
      <c r="G828" s="13" t="s">
        <v>109</v>
      </c>
      <c r="H828" s="17" t="e">
        <f>#REF!</f>
        <v>#REF!</v>
      </c>
    </row>
    <row r="829" spans="1:8" s="10" customFormat="1" ht="25.5">
      <c r="A829" s="1" t="s">
        <v>660</v>
      </c>
      <c r="B829" s="2" t="s">
        <v>335</v>
      </c>
      <c r="C829" s="2" t="s">
        <v>400</v>
      </c>
      <c r="D829" s="2">
        <v>14</v>
      </c>
      <c r="E829" s="2" t="s">
        <v>81</v>
      </c>
      <c r="F829" s="2" t="s">
        <v>66</v>
      </c>
      <c r="G829" s="13"/>
      <c r="H829" s="17" t="e">
        <f>H830</f>
        <v>#REF!</v>
      </c>
    </row>
    <row r="830" spans="1:8" s="10" customFormat="1" ht="25.5">
      <c r="A830" s="1" t="s">
        <v>379</v>
      </c>
      <c r="B830" s="2" t="s">
        <v>335</v>
      </c>
      <c r="C830" s="2" t="s">
        <v>400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361</v>
      </c>
      <c r="B831" s="2" t="s">
        <v>335</v>
      </c>
      <c r="C831" s="2" t="s">
        <v>400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108</v>
      </c>
      <c r="B832" s="2" t="s">
        <v>335</v>
      </c>
      <c r="C832" s="2" t="s">
        <v>400</v>
      </c>
      <c r="D832" s="2">
        <v>14</v>
      </c>
      <c r="E832" s="2">
        <v>1</v>
      </c>
      <c r="F832" s="2">
        <v>7827</v>
      </c>
      <c r="G832" s="13" t="s">
        <v>109</v>
      </c>
      <c r="H832" s="17" t="e">
        <f>#REF!</f>
        <v>#REF!</v>
      </c>
    </row>
    <row r="833" spans="1:8" s="10" customFormat="1" ht="38.25">
      <c r="A833" s="1" t="s">
        <v>529</v>
      </c>
      <c r="B833" s="2" t="s">
        <v>335</v>
      </c>
      <c r="C833" s="2" t="s">
        <v>400</v>
      </c>
      <c r="D833" s="2">
        <v>17</v>
      </c>
      <c r="E833" s="2" t="s">
        <v>81</v>
      </c>
      <c r="F833" s="2" t="s">
        <v>66</v>
      </c>
      <c r="G833" s="13"/>
      <c r="H833" s="17" t="e">
        <f>H834</f>
        <v>#REF!</v>
      </c>
    </row>
    <row r="834" spans="1:8" s="10" customFormat="1" ht="38.25">
      <c r="A834" s="1" t="s">
        <v>463</v>
      </c>
      <c r="B834" s="2" t="s">
        <v>335</v>
      </c>
      <c r="C834" s="2" t="s">
        <v>400</v>
      </c>
      <c r="D834" s="2">
        <v>17</v>
      </c>
      <c r="E834" s="2">
        <v>3</v>
      </c>
      <c r="F834" s="2" t="s">
        <v>66</v>
      </c>
      <c r="G834" s="13"/>
      <c r="H834" s="17" t="e">
        <f>H835</f>
        <v>#REF!</v>
      </c>
    </row>
    <row r="835" spans="1:8" s="10" customFormat="1">
      <c r="A835" s="1" t="s">
        <v>78</v>
      </c>
      <c r="B835" s="2" t="s">
        <v>335</v>
      </c>
      <c r="C835" s="2" t="s">
        <v>400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123</v>
      </c>
      <c r="B836" s="2" t="s">
        <v>335</v>
      </c>
      <c r="C836" s="2" t="s">
        <v>400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111</v>
      </c>
      <c r="B837" s="2" t="s">
        <v>335</v>
      </c>
      <c r="C837" s="2" t="s">
        <v>400</v>
      </c>
      <c r="D837" s="2">
        <v>17</v>
      </c>
      <c r="E837" s="2">
        <v>3</v>
      </c>
      <c r="F837" s="2">
        <v>7010</v>
      </c>
      <c r="G837" s="13" t="s">
        <v>75</v>
      </c>
      <c r="H837" s="17" t="e">
        <f>#REF!</f>
        <v>#REF!</v>
      </c>
    </row>
    <row r="838" spans="1:8" s="10" customFormat="1" ht="25.5">
      <c r="A838" s="1" t="s">
        <v>663</v>
      </c>
      <c r="B838" s="43" t="s">
        <v>335</v>
      </c>
      <c r="C838" s="43" t="s">
        <v>400</v>
      </c>
      <c r="D838" s="2" t="s">
        <v>90</v>
      </c>
      <c r="E838" s="2" t="s">
        <v>81</v>
      </c>
      <c r="F838" s="2" t="s">
        <v>66</v>
      </c>
      <c r="G838" s="3"/>
      <c r="H838" s="17" t="e">
        <f>H839</f>
        <v>#REF!</v>
      </c>
    </row>
    <row r="839" spans="1:8" s="10" customFormat="1" ht="25.5">
      <c r="A839" s="1" t="s">
        <v>664</v>
      </c>
      <c r="B839" s="43" t="s">
        <v>335</v>
      </c>
      <c r="C839" s="43" t="s">
        <v>400</v>
      </c>
      <c r="D839" s="2" t="s">
        <v>90</v>
      </c>
      <c r="E839" s="2" t="s">
        <v>305</v>
      </c>
      <c r="F839" s="2" t="s">
        <v>66</v>
      </c>
      <c r="G839" s="3"/>
      <c r="H839" s="17" t="e">
        <f>H840</f>
        <v>#REF!</v>
      </c>
    </row>
    <row r="840" spans="1:8" s="10" customFormat="1" ht="25.5">
      <c r="A840" s="1" t="s">
        <v>755</v>
      </c>
      <c r="B840" s="43" t="s">
        <v>335</v>
      </c>
      <c r="C840" s="43" t="s">
        <v>400</v>
      </c>
      <c r="D840" s="2" t="s">
        <v>90</v>
      </c>
      <c r="E840" s="2" t="s">
        <v>305</v>
      </c>
      <c r="F840" s="2" t="s">
        <v>71</v>
      </c>
      <c r="G840" s="3"/>
      <c r="H840" s="17" t="e">
        <f>H841+H843+H845</f>
        <v>#REF!</v>
      </c>
    </row>
    <row r="841" spans="1:8" s="10" customFormat="1" ht="51">
      <c r="A841" s="1" t="s">
        <v>270</v>
      </c>
      <c r="B841" s="43" t="s">
        <v>335</v>
      </c>
      <c r="C841" s="43" t="s">
        <v>400</v>
      </c>
      <c r="D841" s="2" t="s">
        <v>90</v>
      </c>
      <c r="E841" s="2" t="s">
        <v>305</v>
      </c>
      <c r="F841" s="2" t="s">
        <v>71</v>
      </c>
      <c r="G841" s="13" t="s">
        <v>130</v>
      </c>
      <c r="H841" s="17" t="e">
        <f>H842</f>
        <v>#REF!</v>
      </c>
    </row>
    <row r="842" spans="1:8" s="10" customFormat="1" ht="25.5">
      <c r="A842" s="1" t="s">
        <v>76</v>
      </c>
      <c r="B842" s="43" t="s">
        <v>335</v>
      </c>
      <c r="C842" s="43" t="s">
        <v>400</v>
      </c>
      <c r="D842" s="2" t="s">
        <v>90</v>
      </c>
      <c r="E842" s="2" t="s">
        <v>305</v>
      </c>
      <c r="F842" s="2" t="s">
        <v>71</v>
      </c>
      <c r="G842" s="13">
        <v>120</v>
      </c>
      <c r="H842" s="17" t="e">
        <f>#REF!</f>
        <v>#REF!</v>
      </c>
    </row>
    <row r="843" spans="1:8" s="10" customFormat="1" ht="25.5">
      <c r="A843" s="1" t="s">
        <v>131</v>
      </c>
      <c r="B843" s="43" t="s">
        <v>335</v>
      </c>
      <c r="C843" s="43" t="s">
        <v>400</v>
      </c>
      <c r="D843" s="2" t="s">
        <v>90</v>
      </c>
      <c r="E843" s="2" t="s">
        <v>305</v>
      </c>
      <c r="F843" s="2" t="s">
        <v>71</v>
      </c>
      <c r="G843" s="13" t="s">
        <v>132</v>
      </c>
      <c r="H843" s="17" t="e">
        <f>H844</f>
        <v>#REF!</v>
      </c>
    </row>
    <row r="844" spans="1:8" s="10" customFormat="1" ht="25.5">
      <c r="A844" s="1" t="s">
        <v>77</v>
      </c>
      <c r="B844" s="43" t="s">
        <v>335</v>
      </c>
      <c r="C844" s="43" t="s">
        <v>400</v>
      </c>
      <c r="D844" s="2" t="s">
        <v>90</v>
      </c>
      <c r="E844" s="2" t="s">
        <v>305</v>
      </c>
      <c r="F844" s="2" t="s">
        <v>71</v>
      </c>
      <c r="G844" s="3" t="s">
        <v>73</v>
      </c>
      <c r="H844" s="17" t="e">
        <f>#REF!</f>
        <v>#REF!</v>
      </c>
    </row>
    <row r="845" spans="1:8" s="10" customFormat="1">
      <c r="A845" s="1" t="s">
        <v>271</v>
      </c>
      <c r="B845" s="43" t="s">
        <v>335</v>
      </c>
      <c r="C845" s="43" t="s">
        <v>400</v>
      </c>
      <c r="D845" s="2" t="s">
        <v>90</v>
      </c>
      <c r="E845" s="2" t="s">
        <v>305</v>
      </c>
      <c r="F845" s="2" t="s">
        <v>71</v>
      </c>
      <c r="G845" s="3" t="s">
        <v>380</v>
      </c>
      <c r="H845" s="17" t="e">
        <f>H846</f>
        <v>#REF!</v>
      </c>
    </row>
    <row r="846" spans="1:8" s="10" customFormat="1">
      <c r="A846" s="40" t="s">
        <v>80</v>
      </c>
      <c r="B846" s="43" t="s">
        <v>335</v>
      </c>
      <c r="C846" s="43" t="s">
        <v>400</v>
      </c>
      <c r="D846" s="2" t="s">
        <v>90</v>
      </c>
      <c r="E846" s="2" t="s">
        <v>305</v>
      </c>
      <c r="F846" s="2" t="s">
        <v>71</v>
      </c>
      <c r="G846" s="3" t="s">
        <v>93</v>
      </c>
      <c r="H846" s="17" t="e">
        <f>#REF!</f>
        <v>#REF!</v>
      </c>
    </row>
    <row r="847" spans="1:8" s="10" customFormat="1" ht="25.5">
      <c r="A847" s="1" t="s">
        <v>746</v>
      </c>
      <c r="B847" s="2" t="s">
        <v>335</v>
      </c>
      <c r="C847" s="2" t="s">
        <v>400</v>
      </c>
      <c r="D847" s="2" t="s">
        <v>232</v>
      </c>
      <c r="E847" s="2" t="s">
        <v>81</v>
      </c>
      <c r="F847" s="2" t="s">
        <v>66</v>
      </c>
      <c r="G847" s="13"/>
      <c r="H847" s="17" t="e">
        <f>H848+H851+H854</f>
        <v>#REF!</v>
      </c>
    </row>
    <row r="848" spans="1:8" s="10" customFormat="1">
      <c r="A848" s="1" t="s">
        <v>78</v>
      </c>
      <c r="B848" s="2" t="s">
        <v>335</v>
      </c>
      <c r="C848" s="2" t="s">
        <v>400</v>
      </c>
      <c r="D848" s="2" t="s">
        <v>232</v>
      </c>
      <c r="E848" s="2" t="s">
        <v>81</v>
      </c>
      <c r="F848" s="2" t="s">
        <v>74</v>
      </c>
      <c r="G848" s="13"/>
      <c r="H848" s="17" t="e">
        <f>H849</f>
        <v>#REF!</v>
      </c>
    </row>
    <row r="849" spans="1:8" s="10" customFormat="1" ht="25.5">
      <c r="A849" s="1" t="s">
        <v>123</v>
      </c>
      <c r="B849" s="2" t="s">
        <v>335</v>
      </c>
      <c r="C849" s="2" t="s">
        <v>400</v>
      </c>
      <c r="D849" s="2" t="s">
        <v>232</v>
      </c>
      <c r="E849" s="2" t="s">
        <v>81</v>
      </c>
      <c r="F849" s="2" t="s">
        <v>74</v>
      </c>
      <c r="G849" s="13" t="s">
        <v>124</v>
      </c>
      <c r="H849" s="17" t="e">
        <f>H850</f>
        <v>#REF!</v>
      </c>
    </row>
    <row r="850" spans="1:8" s="10" customFormat="1">
      <c r="A850" s="1" t="s">
        <v>111</v>
      </c>
      <c r="B850" s="2" t="s">
        <v>335</v>
      </c>
      <c r="C850" s="2" t="s">
        <v>400</v>
      </c>
      <c r="D850" s="2" t="s">
        <v>232</v>
      </c>
      <c r="E850" s="2" t="s">
        <v>81</v>
      </c>
      <c r="F850" s="2" t="s">
        <v>74</v>
      </c>
      <c r="G850" s="13" t="s">
        <v>75</v>
      </c>
      <c r="H850" s="17" t="e">
        <f>#REF!</f>
        <v>#REF!</v>
      </c>
    </row>
    <row r="851" spans="1:8" s="10" customFormat="1" ht="25.5">
      <c r="A851" s="1" t="s">
        <v>228</v>
      </c>
      <c r="B851" s="2" t="s">
        <v>335</v>
      </c>
      <c r="C851" s="2" t="s">
        <v>400</v>
      </c>
      <c r="D851" s="2" t="s">
        <v>232</v>
      </c>
      <c r="E851" s="2" t="s">
        <v>81</v>
      </c>
      <c r="F851" s="2" t="s">
        <v>269</v>
      </c>
      <c r="G851" s="13"/>
      <c r="H851" s="17" t="e">
        <f>H852</f>
        <v>#REF!</v>
      </c>
    </row>
    <row r="852" spans="1:8" s="10" customFormat="1">
      <c r="A852" s="1" t="s">
        <v>361</v>
      </c>
      <c r="B852" s="2" t="s">
        <v>335</v>
      </c>
      <c r="C852" s="2" t="s">
        <v>400</v>
      </c>
      <c r="D852" s="2" t="s">
        <v>232</v>
      </c>
      <c r="E852" s="2" t="s">
        <v>81</v>
      </c>
      <c r="F852" s="2" t="s">
        <v>269</v>
      </c>
      <c r="G852" s="13" t="s">
        <v>179</v>
      </c>
      <c r="H852" s="17" t="e">
        <f>H853</f>
        <v>#REF!</v>
      </c>
    </row>
    <row r="853" spans="1:8" s="10" customFormat="1">
      <c r="A853" s="1" t="s">
        <v>108</v>
      </c>
      <c r="B853" s="2" t="s">
        <v>335</v>
      </c>
      <c r="C853" s="2" t="s">
        <v>400</v>
      </c>
      <c r="D853" s="2" t="s">
        <v>232</v>
      </c>
      <c r="E853" s="2" t="s">
        <v>81</v>
      </c>
      <c r="F853" s="2" t="s">
        <v>269</v>
      </c>
      <c r="G853" s="13" t="s">
        <v>109</v>
      </c>
      <c r="H853" s="17" t="e">
        <f>#REF!</f>
        <v>#REF!</v>
      </c>
    </row>
    <row r="854" spans="1:8" s="10" customFormat="1" ht="25.5">
      <c r="A854" s="1" t="s">
        <v>528</v>
      </c>
      <c r="B854" s="2" t="s">
        <v>335</v>
      </c>
      <c r="C854" s="2" t="s">
        <v>400</v>
      </c>
      <c r="D854" s="2" t="s">
        <v>232</v>
      </c>
      <c r="E854" s="2" t="s">
        <v>81</v>
      </c>
      <c r="F854" s="2" t="s">
        <v>527</v>
      </c>
      <c r="G854" s="13"/>
      <c r="H854" s="17" t="e">
        <f>H855</f>
        <v>#REF!</v>
      </c>
    </row>
    <row r="855" spans="1:8" s="10" customFormat="1" ht="25.5">
      <c r="A855" s="1" t="s">
        <v>131</v>
      </c>
      <c r="B855" s="2" t="s">
        <v>335</v>
      </c>
      <c r="C855" s="2" t="s">
        <v>400</v>
      </c>
      <c r="D855" s="2" t="s">
        <v>232</v>
      </c>
      <c r="E855" s="2" t="s">
        <v>81</v>
      </c>
      <c r="F855" s="2" t="s">
        <v>527</v>
      </c>
      <c r="G855" s="13" t="s">
        <v>132</v>
      </c>
      <c r="H855" s="17" t="e">
        <f>H856</f>
        <v>#REF!</v>
      </c>
    </row>
    <row r="856" spans="1:8" s="10" customFormat="1" ht="25.5">
      <c r="A856" s="1" t="s">
        <v>77</v>
      </c>
      <c r="B856" s="2" t="s">
        <v>335</v>
      </c>
      <c r="C856" s="2" t="s">
        <v>400</v>
      </c>
      <c r="D856" s="2" t="s">
        <v>232</v>
      </c>
      <c r="E856" s="2" t="s">
        <v>81</v>
      </c>
      <c r="F856" s="2" t="s">
        <v>527</v>
      </c>
      <c r="G856" s="13" t="s">
        <v>73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357</v>
      </c>
      <c r="B858" s="2" t="s">
        <v>337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348</v>
      </c>
      <c r="B859" s="2" t="s">
        <v>337</v>
      </c>
      <c r="C859" s="2" t="s">
        <v>363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612</v>
      </c>
      <c r="B860" s="2" t="s">
        <v>337</v>
      </c>
      <c r="C860" s="2" t="s">
        <v>363</v>
      </c>
      <c r="D860" s="2" t="s">
        <v>375</v>
      </c>
      <c r="E860" s="2" t="s">
        <v>81</v>
      </c>
      <c r="F860" s="2" t="s">
        <v>66</v>
      </c>
      <c r="G860" s="13"/>
      <c r="H860" s="17" t="e">
        <f>H861</f>
        <v>#REF!</v>
      </c>
    </row>
    <row r="861" spans="1:8" s="10" customFormat="1" ht="25.5">
      <c r="A861" s="1" t="s">
        <v>613</v>
      </c>
      <c r="B861" s="2" t="s">
        <v>337</v>
      </c>
      <c r="C861" s="2" t="s">
        <v>363</v>
      </c>
      <c r="D861" s="2" t="s">
        <v>375</v>
      </c>
      <c r="E861" s="2" t="s">
        <v>82</v>
      </c>
      <c r="F861" s="2" t="s">
        <v>66</v>
      </c>
      <c r="G861" s="13"/>
      <c r="H861" s="17" t="e">
        <f>H862</f>
        <v>#REF!</v>
      </c>
    </row>
    <row r="862" spans="1:8" s="10" customFormat="1" ht="25.5">
      <c r="A862" s="1" t="s">
        <v>228</v>
      </c>
      <c r="B862" s="2" t="s">
        <v>337</v>
      </c>
      <c r="C862" s="2" t="s">
        <v>363</v>
      </c>
      <c r="D862" s="2" t="s">
        <v>375</v>
      </c>
      <c r="E862" s="2" t="s">
        <v>82</v>
      </c>
      <c r="F862" s="2" t="s">
        <v>269</v>
      </c>
      <c r="G862" s="13"/>
      <c r="H862" s="17" t="e">
        <f>H863</f>
        <v>#REF!</v>
      </c>
    </row>
    <row r="863" spans="1:8" s="10" customFormat="1">
      <c r="A863" s="1" t="s">
        <v>361</v>
      </c>
      <c r="B863" s="2" t="s">
        <v>337</v>
      </c>
      <c r="C863" s="2" t="s">
        <v>363</v>
      </c>
      <c r="D863" s="2" t="s">
        <v>375</v>
      </c>
      <c r="E863" s="2" t="s">
        <v>82</v>
      </c>
      <c r="F863" s="2" t="s">
        <v>269</v>
      </c>
      <c r="G863" s="13" t="s">
        <v>179</v>
      </c>
      <c r="H863" s="17" t="e">
        <f>H864</f>
        <v>#REF!</v>
      </c>
    </row>
    <row r="864" spans="1:8" s="10" customFormat="1">
      <c r="A864" s="1" t="s">
        <v>108</v>
      </c>
      <c r="B864" s="2" t="s">
        <v>337</v>
      </c>
      <c r="C864" s="2" t="s">
        <v>363</v>
      </c>
      <c r="D864" s="2" t="s">
        <v>375</v>
      </c>
      <c r="E864" s="2" t="s">
        <v>82</v>
      </c>
      <c r="F864" s="2" t="s">
        <v>269</v>
      </c>
      <c r="G864" s="13" t="s">
        <v>109</v>
      </c>
      <c r="H864" s="17" t="e">
        <f>#REF!</f>
        <v>#REF!</v>
      </c>
    </row>
    <row r="865" spans="1:8" s="10" customFormat="1" ht="38.25">
      <c r="A865" s="1" t="s">
        <v>529</v>
      </c>
      <c r="B865" s="2" t="s">
        <v>337</v>
      </c>
      <c r="C865" s="2" t="s">
        <v>363</v>
      </c>
      <c r="D865" s="2" t="s">
        <v>238</v>
      </c>
      <c r="E865" s="2" t="s">
        <v>81</v>
      </c>
      <c r="F865" s="2" t="s">
        <v>66</v>
      </c>
      <c r="G865" s="13"/>
      <c r="H865" s="17" t="e">
        <f>H866</f>
        <v>#REF!</v>
      </c>
    </row>
    <row r="866" spans="1:8" s="10" customFormat="1" ht="38.25">
      <c r="A866" s="1" t="s">
        <v>463</v>
      </c>
      <c r="B866" s="2" t="s">
        <v>337</v>
      </c>
      <c r="C866" s="2" t="s">
        <v>363</v>
      </c>
      <c r="D866" s="2" t="s">
        <v>238</v>
      </c>
      <c r="E866" s="2" t="s">
        <v>103</v>
      </c>
      <c r="F866" s="2" t="s">
        <v>66</v>
      </c>
      <c r="G866" s="13"/>
      <c r="H866" s="17" t="e">
        <f>H867+H870+H873</f>
        <v>#REF!</v>
      </c>
    </row>
    <row r="867" spans="1:8" s="10" customFormat="1">
      <c r="A867" s="1" t="s">
        <v>78</v>
      </c>
      <c r="B867" s="2" t="s">
        <v>337</v>
      </c>
      <c r="C867" s="2" t="s">
        <v>363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123</v>
      </c>
      <c r="B868" s="2" t="s">
        <v>337</v>
      </c>
      <c r="C868" s="2" t="s">
        <v>363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125</v>
      </c>
      <c r="B869" s="2" t="s">
        <v>337</v>
      </c>
      <c r="C869" s="2" t="s">
        <v>363</v>
      </c>
      <c r="D869" s="2">
        <v>17</v>
      </c>
      <c r="E869" s="2">
        <v>3</v>
      </c>
      <c r="F869" s="2" t="s">
        <v>74</v>
      </c>
      <c r="G869" s="13" t="s">
        <v>126</v>
      </c>
      <c r="H869" s="17" t="e">
        <f>#REF!</f>
        <v>#REF!</v>
      </c>
    </row>
    <row r="870" spans="1:8" s="10" customFormat="1" ht="25.5">
      <c r="A870" s="1" t="s">
        <v>467</v>
      </c>
      <c r="B870" s="2" t="s">
        <v>337</v>
      </c>
      <c r="C870" s="2" t="s">
        <v>363</v>
      </c>
      <c r="D870" s="2" t="s">
        <v>238</v>
      </c>
      <c r="E870" s="2" t="s">
        <v>103</v>
      </c>
      <c r="F870" s="2" t="s">
        <v>466</v>
      </c>
      <c r="G870" s="13"/>
      <c r="H870" s="17" t="e">
        <f>H871</f>
        <v>#REF!</v>
      </c>
    </row>
    <row r="871" spans="1:8" s="10" customFormat="1" ht="25.5">
      <c r="A871" s="1" t="s">
        <v>123</v>
      </c>
      <c r="B871" s="2" t="s">
        <v>337</v>
      </c>
      <c r="C871" s="2" t="s">
        <v>363</v>
      </c>
      <c r="D871" s="2" t="s">
        <v>238</v>
      </c>
      <c r="E871" s="2" t="s">
        <v>103</v>
      </c>
      <c r="F871" s="2" t="s">
        <v>466</v>
      </c>
      <c r="G871" s="13">
        <v>600</v>
      </c>
      <c r="H871" s="17" t="e">
        <f>H872</f>
        <v>#REF!</v>
      </c>
    </row>
    <row r="872" spans="1:8" s="10" customFormat="1" ht="25.5">
      <c r="A872" s="1" t="s">
        <v>288</v>
      </c>
      <c r="B872" s="2" t="s">
        <v>337</v>
      </c>
      <c r="C872" s="2" t="s">
        <v>363</v>
      </c>
      <c r="D872" s="2" t="s">
        <v>238</v>
      </c>
      <c r="E872" s="2" t="s">
        <v>103</v>
      </c>
      <c r="F872" s="2" t="s">
        <v>466</v>
      </c>
      <c r="G872" s="13">
        <v>630</v>
      </c>
      <c r="H872" s="17" t="e">
        <f>#REF!</f>
        <v>#REF!</v>
      </c>
    </row>
    <row r="873" spans="1:8" s="10" customFormat="1" ht="51">
      <c r="A873" s="32" t="s">
        <v>511</v>
      </c>
      <c r="B873" s="2" t="s">
        <v>337</v>
      </c>
      <c r="C873" s="2" t="s">
        <v>363</v>
      </c>
      <c r="D873" s="2" t="s">
        <v>238</v>
      </c>
      <c r="E873" s="2" t="s">
        <v>103</v>
      </c>
      <c r="F873" s="2" t="s">
        <v>512</v>
      </c>
      <c r="G873" s="13"/>
      <c r="H873" s="17" t="e">
        <f>H874</f>
        <v>#REF!</v>
      </c>
    </row>
    <row r="874" spans="1:8" s="10" customFormat="1">
      <c r="A874" s="1" t="s">
        <v>92</v>
      </c>
      <c r="B874" s="2" t="s">
        <v>337</v>
      </c>
      <c r="C874" s="2" t="s">
        <v>363</v>
      </c>
      <c r="D874" s="2" t="s">
        <v>238</v>
      </c>
      <c r="E874" s="2" t="s">
        <v>103</v>
      </c>
      <c r="F874" s="2" t="s">
        <v>512</v>
      </c>
      <c r="G874" s="13">
        <v>800</v>
      </c>
      <c r="H874" s="17" t="e">
        <f>H875</f>
        <v>#REF!</v>
      </c>
    </row>
    <row r="875" spans="1:8" s="10" customFormat="1">
      <c r="A875" s="34" t="s">
        <v>520</v>
      </c>
      <c r="B875" s="2" t="s">
        <v>337</v>
      </c>
      <c r="C875" s="2" t="s">
        <v>363</v>
      </c>
      <c r="D875" s="2" t="s">
        <v>238</v>
      </c>
      <c r="E875" s="2" t="s">
        <v>103</v>
      </c>
      <c r="F875" s="2" t="s">
        <v>512</v>
      </c>
      <c r="G875" s="35">
        <v>820</v>
      </c>
      <c r="H875" s="17" t="e">
        <f>#REF!</f>
        <v>#REF!</v>
      </c>
    </row>
    <row r="876" spans="1:8" s="10" customFormat="1" ht="51">
      <c r="A876" s="1" t="s">
        <v>37</v>
      </c>
      <c r="B876" s="2" t="s">
        <v>337</v>
      </c>
      <c r="C876" s="2" t="s">
        <v>363</v>
      </c>
      <c r="D876" s="2" t="s">
        <v>756</v>
      </c>
      <c r="E876" s="2" t="s">
        <v>81</v>
      </c>
      <c r="F876" s="2" t="s">
        <v>66</v>
      </c>
      <c r="G876" s="13"/>
      <c r="H876" s="17" t="e">
        <f>H877</f>
        <v>#REF!</v>
      </c>
    </row>
    <row r="877" spans="1:8" s="10" customFormat="1" ht="25.5">
      <c r="A877" s="1" t="s">
        <v>437</v>
      </c>
      <c r="B877" s="2" t="s">
        <v>337</v>
      </c>
      <c r="C877" s="2" t="s">
        <v>363</v>
      </c>
      <c r="D877" s="2" t="s">
        <v>756</v>
      </c>
      <c r="E877" s="2" t="s">
        <v>82</v>
      </c>
      <c r="F877" s="2" t="s">
        <v>66</v>
      </c>
      <c r="G877" s="13"/>
      <c r="H877" s="17" t="e">
        <f>H878</f>
        <v>#REF!</v>
      </c>
    </row>
    <row r="878" spans="1:8" s="10" customFormat="1" ht="25.5">
      <c r="A878" s="1" t="s">
        <v>268</v>
      </c>
      <c r="B878" s="2" t="s">
        <v>337</v>
      </c>
      <c r="C878" s="2" t="s">
        <v>363</v>
      </c>
      <c r="D878" s="2" t="s">
        <v>756</v>
      </c>
      <c r="E878" s="2" t="s">
        <v>82</v>
      </c>
      <c r="F878" s="2" t="s">
        <v>757</v>
      </c>
      <c r="G878" s="13"/>
      <c r="H878" s="17" t="e">
        <f>H879</f>
        <v>#REF!</v>
      </c>
    </row>
    <row r="879" spans="1:8" s="10" customFormat="1">
      <c r="A879" s="1" t="s">
        <v>361</v>
      </c>
      <c r="B879" s="2" t="s">
        <v>337</v>
      </c>
      <c r="C879" s="2" t="s">
        <v>363</v>
      </c>
      <c r="D879" s="2" t="s">
        <v>756</v>
      </c>
      <c r="E879" s="2" t="s">
        <v>82</v>
      </c>
      <c r="F879" s="2" t="s">
        <v>757</v>
      </c>
      <c r="G879" s="13" t="s">
        <v>179</v>
      </c>
      <c r="H879" s="17" t="e">
        <f>H880</f>
        <v>#REF!</v>
      </c>
    </row>
    <row r="880" spans="1:8" s="10" customFormat="1">
      <c r="A880" s="1" t="s">
        <v>108</v>
      </c>
      <c r="B880" s="2" t="s">
        <v>337</v>
      </c>
      <c r="C880" s="2" t="s">
        <v>363</v>
      </c>
      <c r="D880" s="2" t="s">
        <v>756</v>
      </c>
      <c r="E880" s="2" t="s">
        <v>82</v>
      </c>
      <c r="F880" s="2" t="s">
        <v>757</v>
      </c>
      <c r="G880" s="13" t="s">
        <v>109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349</v>
      </c>
      <c r="B882" s="2" t="s">
        <v>337</v>
      </c>
      <c r="C882" s="2" t="s">
        <v>336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612</v>
      </c>
      <c r="B883" s="2" t="s">
        <v>337</v>
      </c>
      <c r="C883" s="2" t="s">
        <v>336</v>
      </c>
      <c r="D883" s="2" t="s">
        <v>375</v>
      </c>
      <c r="E883" s="2" t="s">
        <v>81</v>
      </c>
      <c r="F883" s="2" t="s">
        <v>66</v>
      </c>
      <c r="G883" s="13"/>
      <c r="H883" s="17" t="e">
        <f>H884</f>
        <v>#REF!</v>
      </c>
    </row>
    <row r="884" spans="1:8" s="10" customFormat="1" ht="25.5">
      <c r="A884" s="1" t="s">
        <v>613</v>
      </c>
      <c r="B884" s="2" t="s">
        <v>337</v>
      </c>
      <c r="C884" s="2" t="s">
        <v>336</v>
      </c>
      <c r="D884" s="2" t="s">
        <v>375</v>
      </c>
      <c r="E884" s="2" t="s">
        <v>82</v>
      </c>
      <c r="F884" s="2" t="s">
        <v>66</v>
      </c>
      <c r="G884" s="13"/>
      <c r="H884" s="17" t="e">
        <f>H885</f>
        <v>#REF!</v>
      </c>
    </row>
    <row r="885" spans="1:8" s="10" customFormat="1" ht="25.5">
      <c r="A885" s="1" t="s">
        <v>228</v>
      </c>
      <c r="B885" s="2" t="s">
        <v>337</v>
      </c>
      <c r="C885" s="2" t="s">
        <v>336</v>
      </c>
      <c r="D885" s="2" t="s">
        <v>375</v>
      </c>
      <c r="E885" s="2" t="s">
        <v>82</v>
      </c>
      <c r="F885" s="2" t="s">
        <v>269</v>
      </c>
      <c r="G885" s="13"/>
      <c r="H885" s="17" t="e">
        <f>H886</f>
        <v>#REF!</v>
      </c>
    </row>
    <row r="886" spans="1:8" s="10" customFormat="1">
      <c r="A886" s="1" t="s">
        <v>361</v>
      </c>
      <c r="B886" s="2" t="s">
        <v>337</v>
      </c>
      <c r="C886" s="2" t="s">
        <v>336</v>
      </c>
      <c r="D886" s="2" t="s">
        <v>375</v>
      </c>
      <c r="E886" s="2" t="s">
        <v>82</v>
      </c>
      <c r="F886" s="2" t="s">
        <v>269</v>
      </c>
      <c r="G886" s="13" t="s">
        <v>179</v>
      </c>
      <c r="H886" s="17" t="e">
        <f>H887</f>
        <v>#REF!</v>
      </c>
    </row>
    <row r="887" spans="1:8" s="10" customFormat="1">
      <c r="A887" s="1" t="s">
        <v>108</v>
      </c>
      <c r="B887" s="2" t="s">
        <v>337</v>
      </c>
      <c r="C887" s="2" t="s">
        <v>336</v>
      </c>
      <c r="D887" s="2" t="s">
        <v>375</v>
      </c>
      <c r="E887" s="2" t="s">
        <v>82</v>
      </c>
      <c r="F887" s="2" t="s">
        <v>269</v>
      </c>
      <c r="G887" s="13" t="s">
        <v>109</v>
      </c>
      <c r="H887" s="17" t="e">
        <f>#REF!</f>
        <v>#REF!</v>
      </c>
    </row>
    <row r="888" spans="1:8" s="10" customFormat="1" ht="38.25">
      <c r="A888" s="1" t="s">
        <v>645</v>
      </c>
      <c r="B888" s="2" t="s">
        <v>337</v>
      </c>
      <c r="C888" s="2" t="s">
        <v>336</v>
      </c>
      <c r="D888" s="2" t="s">
        <v>290</v>
      </c>
      <c r="E888" s="2" t="s">
        <v>81</v>
      </c>
      <c r="F888" s="2" t="s">
        <v>66</v>
      </c>
      <c r="G888" s="13"/>
      <c r="H888" s="17" t="e">
        <f>H889</f>
        <v>#REF!</v>
      </c>
    </row>
    <row r="889" spans="1:8" s="10" customFormat="1" ht="25.5">
      <c r="A889" s="1" t="s">
        <v>508</v>
      </c>
      <c r="B889" s="2" t="s">
        <v>337</v>
      </c>
      <c r="C889" s="2" t="s">
        <v>336</v>
      </c>
      <c r="D889" s="2" t="s">
        <v>290</v>
      </c>
      <c r="E889" s="2" t="s">
        <v>103</v>
      </c>
      <c r="F889" s="2" t="s">
        <v>66</v>
      </c>
      <c r="G889" s="13"/>
      <c r="H889" s="17" t="e">
        <f>H890</f>
        <v>#REF!</v>
      </c>
    </row>
    <row r="890" spans="1:8" s="10" customFormat="1" ht="25.5">
      <c r="A890" s="1" t="s">
        <v>228</v>
      </c>
      <c r="B890" s="2" t="s">
        <v>337</v>
      </c>
      <c r="C890" s="2" t="s">
        <v>336</v>
      </c>
      <c r="D890" s="2" t="s">
        <v>290</v>
      </c>
      <c r="E890" s="2" t="s">
        <v>103</v>
      </c>
      <c r="F890" s="2" t="s">
        <v>269</v>
      </c>
      <c r="G890" s="13"/>
      <c r="H890" s="17" t="e">
        <f>H891</f>
        <v>#REF!</v>
      </c>
    </row>
    <row r="891" spans="1:8" s="10" customFormat="1">
      <c r="A891" s="1" t="s">
        <v>361</v>
      </c>
      <c r="B891" s="2" t="s">
        <v>337</v>
      </c>
      <c r="C891" s="2" t="s">
        <v>336</v>
      </c>
      <c r="D891" s="2" t="s">
        <v>290</v>
      </c>
      <c r="E891" s="2" t="s">
        <v>103</v>
      </c>
      <c r="F891" s="2" t="s">
        <v>269</v>
      </c>
      <c r="G891" s="13" t="s">
        <v>179</v>
      </c>
      <c r="H891" s="17" t="e">
        <f>H892</f>
        <v>#REF!</v>
      </c>
    </row>
    <row r="892" spans="1:8" s="10" customFormat="1">
      <c r="A892" s="1" t="s">
        <v>108</v>
      </c>
      <c r="B892" s="2" t="s">
        <v>337</v>
      </c>
      <c r="C892" s="2" t="s">
        <v>336</v>
      </c>
      <c r="D892" s="2" t="s">
        <v>290</v>
      </c>
      <c r="E892" s="2" t="s">
        <v>103</v>
      </c>
      <c r="F892" s="2" t="s">
        <v>269</v>
      </c>
      <c r="G892" s="13" t="s">
        <v>109</v>
      </c>
      <c r="H892" s="17" t="e">
        <f>#REF!</f>
        <v>#REF!</v>
      </c>
    </row>
    <row r="893" spans="1:8" s="10" customFormat="1" ht="38.25">
      <c r="A893" s="1" t="s">
        <v>529</v>
      </c>
      <c r="B893" s="2" t="s">
        <v>337</v>
      </c>
      <c r="C893" s="2" t="s">
        <v>336</v>
      </c>
      <c r="D893" s="2" t="s">
        <v>238</v>
      </c>
      <c r="E893" s="2" t="s">
        <v>81</v>
      </c>
      <c r="F893" s="2" t="s">
        <v>66</v>
      </c>
      <c r="G893" s="13"/>
      <c r="H893" s="17" t="e">
        <f>H894+H901</f>
        <v>#REF!</v>
      </c>
    </row>
    <row r="894" spans="1:8" s="10" customFormat="1" ht="25.5">
      <c r="A894" s="1" t="s">
        <v>462</v>
      </c>
      <c r="B894" s="2" t="s">
        <v>337</v>
      </c>
      <c r="C894" s="2" t="s">
        <v>336</v>
      </c>
      <c r="D894" s="2" t="s">
        <v>238</v>
      </c>
      <c r="E894" s="2" t="s">
        <v>82</v>
      </c>
      <c r="F894" s="2" t="s">
        <v>66</v>
      </c>
      <c r="G894" s="13"/>
      <c r="H894" s="17" t="e">
        <f>H895+H898</f>
        <v>#REF!</v>
      </c>
    </row>
    <row r="895" spans="1:8" s="10" customFormat="1" ht="25.5">
      <c r="A895" s="1" t="s">
        <v>526</v>
      </c>
      <c r="B895" s="2" t="s">
        <v>337</v>
      </c>
      <c r="C895" s="2" t="s">
        <v>336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361</v>
      </c>
      <c r="B896" s="2" t="s">
        <v>337</v>
      </c>
      <c r="C896" s="2" t="s">
        <v>336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108</v>
      </c>
      <c r="B897" s="2" t="s">
        <v>337</v>
      </c>
      <c r="C897" s="2" t="s">
        <v>336</v>
      </c>
      <c r="D897" s="2">
        <v>17</v>
      </c>
      <c r="E897" s="2">
        <v>1</v>
      </c>
      <c r="F897" s="2">
        <v>7834</v>
      </c>
      <c r="G897" s="13" t="s">
        <v>109</v>
      </c>
      <c r="H897" s="17" t="e">
        <f>#REF!</f>
        <v>#REF!</v>
      </c>
    </row>
    <row r="898" spans="1:8" s="10" customFormat="1" ht="51">
      <c r="A898" s="1" t="s">
        <v>677</v>
      </c>
      <c r="B898" s="2" t="s">
        <v>337</v>
      </c>
      <c r="C898" s="2" t="s">
        <v>336</v>
      </c>
      <c r="D898" s="2">
        <v>17</v>
      </c>
      <c r="E898" s="2">
        <v>1</v>
      </c>
      <c r="F898" s="36" t="s">
        <v>38</v>
      </c>
      <c r="G898" s="13"/>
      <c r="H898" s="17" t="e">
        <f>H899</f>
        <v>#REF!</v>
      </c>
    </row>
    <row r="899" spans="1:8" s="10" customFormat="1">
      <c r="A899" s="1" t="s">
        <v>361</v>
      </c>
      <c r="B899" s="2" t="s">
        <v>337</v>
      </c>
      <c r="C899" s="2" t="s">
        <v>336</v>
      </c>
      <c r="D899" s="2">
        <v>17</v>
      </c>
      <c r="E899" s="2">
        <v>1</v>
      </c>
      <c r="F899" s="36" t="s">
        <v>38</v>
      </c>
      <c r="G899" s="13">
        <v>500</v>
      </c>
      <c r="H899" s="17" t="e">
        <f>H900</f>
        <v>#REF!</v>
      </c>
    </row>
    <row r="900" spans="1:8" s="10" customFormat="1">
      <c r="A900" s="1" t="s">
        <v>108</v>
      </c>
      <c r="B900" s="2" t="s">
        <v>337</v>
      </c>
      <c r="C900" s="2" t="s">
        <v>336</v>
      </c>
      <c r="D900" s="2">
        <v>17</v>
      </c>
      <c r="E900" s="2">
        <v>1</v>
      </c>
      <c r="F900" s="36" t="s">
        <v>38</v>
      </c>
      <c r="G900" s="13" t="s">
        <v>109</v>
      </c>
      <c r="H900" s="17" t="e">
        <f>#REF!</f>
        <v>#REF!</v>
      </c>
    </row>
    <row r="901" spans="1:8" s="10" customFormat="1" ht="38.25">
      <c r="A901" s="1" t="s">
        <v>463</v>
      </c>
      <c r="B901" s="2" t="s">
        <v>337</v>
      </c>
      <c r="C901" s="2" t="s">
        <v>336</v>
      </c>
      <c r="D901" s="2">
        <v>17</v>
      </c>
      <c r="E901" s="2">
        <v>3</v>
      </c>
      <c r="F901" s="2" t="s">
        <v>66</v>
      </c>
      <c r="G901" s="13"/>
      <c r="H901" s="17" t="e">
        <f>H902+H905+H908+H911+H914+H917</f>
        <v>#REF!</v>
      </c>
    </row>
    <row r="902" spans="1:8" s="10" customFormat="1" ht="38.25">
      <c r="A902" s="1" t="s">
        <v>530</v>
      </c>
      <c r="B902" s="2" t="s">
        <v>337</v>
      </c>
      <c r="C902" s="2" t="s">
        <v>336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92</v>
      </c>
      <c r="B903" s="2" t="s">
        <v>337</v>
      </c>
      <c r="C903" s="2" t="s">
        <v>336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95</v>
      </c>
      <c r="B904" s="2" t="s">
        <v>337</v>
      </c>
      <c r="C904" s="2" t="s">
        <v>336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388</v>
      </c>
      <c r="B905" s="2" t="s">
        <v>337</v>
      </c>
      <c r="C905" s="2" t="s">
        <v>336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92</v>
      </c>
      <c r="B906" s="2" t="s">
        <v>337</v>
      </c>
      <c r="C906" s="2" t="s">
        <v>336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95</v>
      </c>
      <c r="B907" s="2" t="s">
        <v>337</v>
      </c>
      <c r="C907" s="2" t="s">
        <v>336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651</v>
      </c>
      <c r="B908" s="2" t="s">
        <v>337</v>
      </c>
      <c r="C908" s="2" t="s">
        <v>336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92</v>
      </c>
      <c r="B909" s="2" t="s">
        <v>337</v>
      </c>
      <c r="C909" s="2" t="s">
        <v>336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95</v>
      </c>
      <c r="B910" s="2" t="s">
        <v>337</v>
      </c>
      <c r="C910" s="2" t="s">
        <v>336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298</v>
      </c>
      <c r="B911" s="2" t="s">
        <v>337</v>
      </c>
      <c r="C911" s="2" t="s">
        <v>336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92</v>
      </c>
      <c r="B912" s="2" t="s">
        <v>337</v>
      </c>
      <c r="C912" s="2" t="s">
        <v>336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95</v>
      </c>
      <c r="B913" s="2" t="s">
        <v>337</v>
      </c>
      <c r="C913" s="2" t="s">
        <v>336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366</v>
      </c>
      <c r="B914" s="2" t="s">
        <v>337</v>
      </c>
      <c r="C914" s="2" t="s">
        <v>336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92</v>
      </c>
      <c r="B915" s="2" t="s">
        <v>337</v>
      </c>
      <c r="C915" s="2" t="s">
        <v>336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95</v>
      </c>
      <c r="B916" s="2" t="s">
        <v>337</v>
      </c>
      <c r="C916" s="2" t="s">
        <v>336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652</v>
      </c>
      <c r="B917" s="2" t="s">
        <v>337</v>
      </c>
      <c r="C917" s="2" t="s">
        <v>336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92</v>
      </c>
      <c r="B918" s="2" t="s">
        <v>337</v>
      </c>
      <c r="C918" s="2" t="s">
        <v>336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95</v>
      </c>
      <c r="B919" s="2" t="s">
        <v>337</v>
      </c>
      <c r="C919" s="2" t="s">
        <v>336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666</v>
      </c>
      <c r="B920" s="2" t="s">
        <v>337</v>
      </c>
      <c r="C920" s="2" t="s">
        <v>336</v>
      </c>
      <c r="D920" s="2" t="s">
        <v>40</v>
      </c>
      <c r="E920" s="2" t="s">
        <v>81</v>
      </c>
      <c r="F920" s="2" t="s">
        <v>66</v>
      </c>
      <c r="G920" s="13"/>
      <c r="H920" s="17" t="e">
        <f>H921</f>
        <v>#REF!</v>
      </c>
    </row>
    <row r="921" spans="1:8" s="10" customFormat="1" ht="25.5">
      <c r="A921" s="1" t="s">
        <v>228</v>
      </c>
      <c r="B921" s="2" t="s">
        <v>337</v>
      </c>
      <c r="C921" s="2" t="s">
        <v>336</v>
      </c>
      <c r="D921" s="2" t="s">
        <v>40</v>
      </c>
      <c r="E921" s="2" t="s">
        <v>81</v>
      </c>
      <c r="F921" s="2" t="s">
        <v>269</v>
      </c>
      <c r="G921" s="13"/>
      <c r="H921" s="17" t="e">
        <f>H922</f>
        <v>#REF!</v>
      </c>
    </row>
    <row r="922" spans="1:8" s="10" customFormat="1">
      <c r="A922" s="1" t="s">
        <v>361</v>
      </c>
      <c r="B922" s="2" t="s">
        <v>337</v>
      </c>
      <c r="C922" s="2" t="s">
        <v>336</v>
      </c>
      <c r="D922" s="2" t="s">
        <v>40</v>
      </c>
      <c r="E922" s="2" t="s">
        <v>81</v>
      </c>
      <c r="F922" s="2" t="s">
        <v>269</v>
      </c>
      <c r="G922" s="13" t="s">
        <v>179</v>
      </c>
      <c r="H922" s="17" t="e">
        <f>H923</f>
        <v>#REF!</v>
      </c>
    </row>
    <row r="923" spans="1:8" s="10" customFormat="1">
      <c r="A923" s="1" t="s">
        <v>108</v>
      </c>
      <c r="B923" s="2" t="s">
        <v>337</v>
      </c>
      <c r="C923" s="2" t="s">
        <v>336</v>
      </c>
      <c r="D923" s="2" t="s">
        <v>40</v>
      </c>
      <c r="E923" s="2" t="s">
        <v>81</v>
      </c>
      <c r="F923" s="2" t="s">
        <v>269</v>
      </c>
      <c r="G923" s="13" t="s">
        <v>109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396</v>
      </c>
      <c r="B925" s="2" t="s">
        <v>337</v>
      </c>
      <c r="C925" s="2" t="s">
        <v>337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529</v>
      </c>
      <c r="B926" s="2" t="s">
        <v>337</v>
      </c>
      <c r="C926" s="2" t="s">
        <v>337</v>
      </c>
      <c r="D926" s="2" t="s">
        <v>238</v>
      </c>
      <c r="E926" s="2" t="s">
        <v>81</v>
      </c>
      <c r="F926" s="2" t="s">
        <v>66</v>
      </c>
      <c r="G926" s="13"/>
      <c r="H926" s="17" t="e">
        <f>H927</f>
        <v>#REF!</v>
      </c>
    </row>
    <row r="927" spans="1:8" s="10" customFormat="1" ht="38.25">
      <c r="A927" s="1" t="s">
        <v>463</v>
      </c>
      <c r="B927" s="2" t="s">
        <v>337</v>
      </c>
      <c r="C927" s="2" t="s">
        <v>337</v>
      </c>
      <c r="D927" s="2" t="s">
        <v>238</v>
      </c>
      <c r="E927" s="2" t="s">
        <v>103</v>
      </c>
      <c r="F927" s="2" t="s">
        <v>66</v>
      </c>
      <c r="G927" s="13"/>
      <c r="H927" s="17" t="e">
        <f>H928</f>
        <v>#REF!</v>
      </c>
    </row>
    <row r="928" spans="1:8" s="10" customFormat="1" ht="25.5">
      <c r="A928" s="1" t="s">
        <v>755</v>
      </c>
      <c r="B928" s="2" t="s">
        <v>337</v>
      </c>
      <c r="C928" s="2" t="s">
        <v>337</v>
      </c>
      <c r="D928" s="2" t="s">
        <v>238</v>
      </c>
      <c r="E928" s="2" t="s">
        <v>103</v>
      </c>
      <c r="F928" s="2" t="s">
        <v>71</v>
      </c>
      <c r="G928" s="13"/>
      <c r="H928" s="17" t="e">
        <f>H929+H931+H933</f>
        <v>#REF!</v>
      </c>
    </row>
    <row r="929" spans="1:8" s="10" customFormat="1" ht="38.25">
      <c r="A929" s="1" t="s">
        <v>151</v>
      </c>
      <c r="B929" s="2" t="s">
        <v>337</v>
      </c>
      <c r="C929" s="2" t="s">
        <v>337</v>
      </c>
      <c r="D929" s="2" t="s">
        <v>238</v>
      </c>
      <c r="E929" s="2" t="s">
        <v>103</v>
      </c>
      <c r="F929" s="2" t="s">
        <v>71</v>
      </c>
      <c r="G929" s="13">
        <v>100</v>
      </c>
      <c r="H929" s="17" t="e">
        <f>H930</f>
        <v>#REF!</v>
      </c>
    </row>
    <row r="930" spans="1:8" s="10" customFormat="1" ht="25.5">
      <c r="A930" s="1" t="s">
        <v>76</v>
      </c>
      <c r="B930" s="2" t="s">
        <v>337</v>
      </c>
      <c r="C930" s="2" t="s">
        <v>337</v>
      </c>
      <c r="D930" s="2" t="s">
        <v>238</v>
      </c>
      <c r="E930" s="2" t="s">
        <v>103</v>
      </c>
      <c r="F930" s="2" t="s">
        <v>71</v>
      </c>
      <c r="G930" s="13">
        <v>120</v>
      </c>
      <c r="H930" s="17" t="e">
        <f>#REF!</f>
        <v>#REF!</v>
      </c>
    </row>
    <row r="931" spans="1:8" s="10" customFormat="1">
      <c r="A931" s="1" t="s">
        <v>145</v>
      </c>
      <c r="B931" s="2" t="s">
        <v>337</v>
      </c>
      <c r="C931" s="2" t="s">
        <v>337</v>
      </c>
      <c r="D931" s="2" t="s">
        <v>238</v>
      </c>
      <c r="E931" s="2" t="s">
        <v>103</v>
      </c>
      <c r="F931" s="2" t="s">
        <v>71</v>
      </c>
      <c r="G931" s="13">
        <v>200</v>
      </c>
      <c r="H931" s="17" t="e">
        <f>H932</f>
        <v>#REF!</v>
      </c>
    </row>
    <row r="932" spans="1:8" s="10" customFormat="1" ht="25.5">
      <c r="A932" s="1" t="s">
        <v>77</v>
      </c>
      <c r="B932" s="2" t="s">
        <v>337</v>
      </c>
      <c r="C932" s="2" t="s">
        <v>337</v>
      </c>
      <c r="D932" s="2" t="s">
        <v>238</v>
      </c>
      <c r="E932" s="2" t="s">
        <v>103</v>
      </c>
      <c r="F932" s="2" t="s">
        <v>71</v>
      </c>
      <c r="G932" s="13">
        <v>240</v>
      </c>
      <c r="H932" s="17" t="e">
        <f>#REF!</f>
        <v>#REF!</v>
      </c>
    </row>
    <row r="933" spans="1:8" s="10" customFormat="1">
      <c r="A933" s="1" t="s">
        <v>92</v>
      </c>
      <c r="B933" s="2" t="s">
        <v>337</v>
      </c>
      <c r="C933" s="2" t="s">
        <v>337</v>
      </c>
      <c r="D933" s="2" t="s">
        <v>238</v>
      </c>
      <c r="E933" s="2" t="s">
        <v>103</v>
      </c>
      <c r="F933" s="2" t="s">
        <v>71</v>
      </c>
      <c r="G933" s="13">
        <v>800</v>
      </c>
      <c r="H933" s="17" t="e">
        <f>H934</f>
        <v>#REF!</v>
      </c>
    </row>
    <row r="934" spans="1:8" s="10" customFormat="1">
      <c r="A934" s="1" t="s">
        <v>80</v>
      </c>
      <c r="B934" s="2" t="s">
        <v>337</v>
      </c>
      <c r="C934" s="2" t="s">
        <v>337</v>
      </c>
      <c r="D934" s="2" t="s">
        <v>238</v>
      </c>
      <c r="E934" s="2" t="s">
        <v>103</v>
      </c>
      <c r="F934" s="2" t="s">
        <v>71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746</v>
      </c>
      <c r="B936" s="2" t="s">
        <v>337</v>
      </c>
      <c r="C936" s="2" t="s">
        <v>337</v>
      </c>
      <c r="D936" s="2" t="s">
        <v>232</v>
      </c>
      <c r="E936" s="2" t="s">
        <v>81</v>
      </c>
      <c r="F936" s="2" t="s">
        <v>66</v>
      </c>
      <c r="G936" s="13"/>
      <c r="H936" s="17" t="e">
        <f>H937</f>
        <v>#REF!</v>
      </c>
    </row>
    <row r="937" spans="1:8" s="10" customFormat="1" ht="25.5">
      <c r="A937" s="1" t="s">
        <v>117</v>
      </c>
      <c r="B937" s="2" t="s">
        <v>337</v>
      </c>
      <c r="C937" s="2" t="s">
        <v>337</v>
      </c>
      <c r="D937" s="2" t="s">
        <v>232</v>
      </c>
      <c r="E937" s="2" t="s">
        <v>81</v>
      </c>
      <c r="F937" s="2" t="s">
        <v>118</v>
      </c>
      <c r="G937" s="13"/>
      <c r="H937" s="17" t="e">
        <f>H938</f>
        <v>#REF!</v>
      </c>
    </row>
    <row r="938" spans="1:8" s="10" customFormat="1" ht="25.5">
      <c r="A938" s="1" t="s">
        <v>127</v>
      </c>
      <c r="B938" s="2" t="s">
        <v>337</v>
      </c>
      <c r="C938" s="2" t="s">
        <v>337</v>
      </c>
      <c r="D938" s="2" t="s">
        <v>232</v>
      </c>
      <c r="E938" s="2" t="s">
        <v>81</v>
      </c>
      <c r="F938" s="2" t="s">
        <v>118</v>
      </c>
      <c r="G938" s="13" t="s">
        <v>128</v>
      </c>
      <c r="H938" s="17" t="e">
        <f>H939</f>
        <v>#REF!</v>
      </c>
    </row>
    <row r="939" spans="1:8" s="10" customFormat="1" ht="38.25">
      <c r="A939" s="1" t="s">
        <v>675</v>
      </c>
      <c r="B939" s="2" t="s">
        <v>337</v>
      </c>
      <c r="C939" s="2" t="s">
        <v>337</v>
      </c>
      <c r="D939" s="2" t="s">
        <v>232</v>
      </c>
      <c r="E939" s="2" t="s">
        <v>81</v>
      </c>
      <c r="F939" s="2" t="s">
        <v>118</v>
      </c>
      <c r="G939" s="13" t="s">
        <v>122</v>
      </c>
      <c r="H939" s="17" t="e">
        <f>#REF!</f>
        <v>#REF!</v>
      </c>
    </row>
    <row r="940" spans="1:8" s="10" customFormat="1">
      <c r="A940" s="1" t="s">
        <v>350</v>
      </c>
      <c r="B940" s="2" t="s">
        <v>375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431</v>
      </c>
      <c r="B941" s="2" t="s">
        <v>375</v>
      </c>
      <c r="C941" s="2" t="s">
        <v>359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631</v>
      </c>
      <c r="B942" s="2" t="s">
        <v>375</v>
      </c>
      <c r="C942" s="2" t="s">
        <v>359</v>
      </c>
      <c r="D942" s="2" t="s">
        <v>324</v>
      </c>
      <c r="E942" s="2" t="s">
        <v>81</v>
      </c>
      <c r="F942" s="2" t="s">
        <v>66</v>
      </c>
      <c r="G942" s="13"/>
      <c r="H942" s="17" t="e">
        <f>H943</f>
        <v>#REF!</v>
      </c>
    </row>
    <row r="943" spans="1:8" s="10" customFormat="1" ht="25.5">
      <c r="A943" s="1" t="s">
        <v>676</v>
      </c>
      <c r="B943" s="2" t="s">
        <v>375</v>
      </c>
      <c r="C943" s="2" t="s">
        <v>359</v>
      </c>
      <c r="D943" s="2" t="s">
        <v>324</v>
      </c>
      <c r="E943" s="2" t="s">
        <v>83</v>
      </c>
      <c r="F943" s="2" t="s">
        <v>66</v>
      </c>
      <c r="G943" s="13"/>
      <c r="H943" s="17" t="e">
        <f>H944</f>
        <v>#REF!</v>
      </c>
    </row>
    <row r="944" spans="1:8" s="10" customFormat="1" ht="25.5">
      <c r="A944" s="1" t="s">
        <v>752</v>
      </c>
      <c r="B944" s="2" t="s">
        <v>375</v>
      </c>
      <c r="C944" s="2" t="s">
        <v>359</v>
      </c>
      <c r="D944" s="2" t="s">
        <v>324</v>
      </c>
      <c r="E944" s="2" t="s">
        <v>83</v>
      </c>
      <c r="F944" s="2" t="s">
        <v>753</v>
      </c>
      <c r="G944" s="13"/>
      <c r="H944" s="17" t="e">
        <f>H945</f>
        <v>#REF!</v>
      </c>
    </row>
    <row r="945" spans="1:8" s="10" customFormat="1">
      <c r="A945" s="1" t="s">
        <v>188</v>
      </c>
      <c r="B945" s="2" t="s">
        <v>375</v>
      </c>
      <c r="C945" s="2" t="s">
        <v>359</v>
      </c>
      <c r="D945" s="2" t="s">
        <v>324</v>
      </c>
      <c r="E945" s="2" t="s">
        <v>83</v>
      </c>
      <c r="F945" s="2" t="s">
        <v>753</v>
      </c>
      <c r="G945" s="13">
        <v>300</v>
      </c>
      <c r="H945" s="17" t="e">
        <f>H946</f>
        <v>#REF!</v>
      </c>
    </row>
    <row r="946" spans="1:8" s="10" customFormat="1">
      <c r="A946" s="1" t="s">
        <v>189</v>
      </c>
      <c r="B946" s="2" t="s">
        <v>375</v>
      </c>
      <c r="C946" s="2" t="s">
        <v>359</v>
      </c>
      <c r="D946" s="2" t="s">
        <v>324</v>
      </c>
      <c r="E946" s="2" t="s">
        <v>83</v>
      </c>
      <c r="F946" s="2" t="s">
        <v>753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645</v>
      </c>
      <c r="B948" s="2" t="s">
        <v>375</v>
      </c>
      <c r="C948" s="2" t="s">
        <v>359</v>
      </c>
      <c r="D948" s="2">
        <v>10</v>
      </c>
      <c r="E948" s="2" t="s">
        <v>81</v>
      </c>
      <c r="F948" s="2" t="s">
        <v>66</v>
      </c>
      <c r="G948" s="13"/>
      <c r="H948" s="17" t="e">
        <f>H949+H963</f>
        <v>#REF!</v>
      </c>
    </row>
    <row r="949" spans="1:8" s="10" customFormat="1" ht="25.5">
      <c r="A949" s="1" t="s">
        <v>507</v>
      </c>
      <c r="B949" s="2" t="s">
        <v>375</v>
      </c>
      <c r="C949" s="2" t="s">
        <v>359</v>
      </c>
      <c r="D949" s="2">
        <v>10</v>
      </c>
      <c r="E949" s="2">
        <v>1</v>
      </c>
      <c r="F949" s="2" t="s">
        <v>66</v>
      </c>
      <c r="G949" s="13"/>
      <c r="H949" s="17" t="e">
        <f>H950+H957+H960</f>
        <v>#REF!</v>
      </c>
    </row>
    <row r="950" spans="1:8" s="10" customFormat="1">
      <c r="A950" s="1" t="s">
        <v>78</v>
      </c>
      <c r="B950" s="2" t="s">
        <v>375</v>
      </c>
      <c r="C950" s="2" t="s">
        <v>359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153</v>
      </c>
      <c r="B951" s="2" t="s">
        <v>375</v>
      </c>
      <c r="C951" s="2" t="s">
        <v>359</v>
      </c>
      <c r="D951" s="2">
        <v>10</v>
      </c>
      <c r="E951" s="2">
        <v>1</v>
      </c>
      <c r="F951" s="2">
        <v>7010</v>
      </c>
      <c r="G951" s="13" t="s">
        <v>130</v>
      </c>
      <c r="H951" s="17" t="e">
        <f>H952</f>
        <v>#REF!</v>
      </c>
    </row>
    <row r="952" spans="1:8" s="10" customFormat="1">
      <c r="A952" s="1" t="s">
        <v>112</v>
      </c>
      <c r="B952" s="2" t="s">
        <v>375</v>
      </c>
      <c r="C952" s="2" t="s">
        <v>359</v>
      </c>
      <c r="D952" s="2">
        <v>10</v>
      </c>
      <c r="E952" s="2">
        <v>1</v>
      </c>
      <c r="F952" s="2">
        <v>7010</v>
      </c>
      <c r="G952" s="13" t="s">
        <v>113</v>
      </c>
      <c r="H952" s="17" t="e">
        <f>#REF!</f>
        <v>#REF!</v>
      </c>
    </row>
    <row r="953" spans="1:8" s="10" customFormat="1" ht="25.5">
      <c r="A953" s="1" t="s">
        <v>131</v>
      </c>
      <c r="B953" s="2" t="s">
        <v>375</v>
      </c>
      <c r="C953" s="2" t="s">
        <v>359</v>
      </c>
      <c r="D953" s="2">
        <v>10</v>
      </c>
      <c r="E953" s="2">
        <v>1</v>
      </c>
      <c r="F953" s="2">
        <v>7010</v>
      </c>
      <c r="G953" s="13" t="s">
        <v>132</v>
      </c>
      <c r="H953" s="17" t="e">
        <f>H954</f>
        <v>#REF!</v>
      </c>
    </row>
    <row r="954" spans="1:8" s="10" customFormat="1" ht="25.5">
      <c r="A954" s="1" t="s">
        <v>77</v>
      </c>
      <c r="B954" s="2" t="s">
        <v>375</v>
      </c>
      <c r="C954" s="2" t="s">
        <v>359</v>
      </c>
      <c r="D954" s="2">
        <v>10</v>
      </c>
      <c r="E954" s="2">
        <v>1</v>
      </c>
      <c r="F954" s="2">
        <v>7010</v>
      </c>
      <c r="G954" s="13" t="s">
        <v>73</v>
      </c>
      <c r="H954" s="17" t="e">
        <f>#REF!</f>
        <v>#REF!</v>
      </c>
    </row>
    <row r="955" spans="1:8" s="10" customFormat="1">
      <c r="A955" s="1" t="s">
        <v>92</v>
      </c>
      <c r="B955" s="2" t="s">
        <v>375</v>
      </c>
      <c r="C955" s="2" t="s">
        <v>359</v>
      </c>
      <c r="D955" s="2">
        <v>10</v>
      </c>
      <c r="E955" s="2">
        <v>1</v>
      </c>
      <c r="F955" s="2">
        <v>7010</v>
      </c>
      <c r="G955" s="13" t="s">
        <v>380</v>
      </c>
      <c r="H955" s="17" t="e">
        <f>H956</f>
        <v>#REF!</v>
      </c>
    </row>
    <row r="956" spans="1:8" s="10" customFormat="1">
      <c r="A956" s="1" t="s">
        <v>80</v>
      </c>
      <c r="B956" s="2" t="s">
        <v>375</v>
      </c>
      <c r="C956" s="2" t="s">
        <v>359</v>
      </c>
      <c r="D956" s="2">
        <v>10</v>
      </c>
      <c r="E956" s="2">
        <v>1</v>
      </c>
      <c r="F956" s="2">
        <v>7010</v>
      </c>
      <c r="G956" s="13" t="s">
        <v>93</v>
      </c>
      <c r="H956" s="17" t="e">
        <f>#REF!</f>
        <v>#REF!</v>
      </c>
    </row>
    <row r="957" spans="1:8" s="10" customFormat="1" ht="25.5">
      <c r="A957" s="1" t="s">
        <v>87</v>
      </c>
      <c r="B957" s="2" t="s">
        <v>375</v>
      </c>
      <c r="C957" s="2" t="s">
        <v>359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131</v>
      </c>
      <c r="B958" s="2" t="s">
        <v>375</v>
      </c>
      <c r="C958" s="2" t="s">
        <v>359</v>
      </c>
      <c r="D958" s="2">
        <v>10</v>
      </c>
      <c r="E958" s="2">
        <v>1</v>
      </c>
      <c r="F958" s="2">
        <v>7165</v>
      </c>
      <c r="G958" s="13" t="s">
        <v>132</v>
      </c>
      <c r="H958" s="17" t="e">
        <f>H959</f>
        <v>#REF!</v>
      </c>
    </row>
    <row r="959" spans="1:8" s="10" customFormat="1" ht="25.5">
      <c r="A959" s="1" t="s">
        <v>77</v>
      </c>
      <c r="B959" s="2" t="s">
        <v>375</v>
      </c>
      <c r="C959" s="2" t="s">
        <v>359</v>
      </c>
      <c r="D959" s="2">
        <v>10</v>
      </c>
      <c r="E959" s="2">
        <v>1</v>
      </c>
      <c r="F959" s="2">
        <v>7165</v>
      </c>
      <c r="G959" s="13" t="s">
        <v>73</v>
      </c>
      <c r="H959" s="17" t="e">
        <f>#REF!</f>
        <v>#REF!</v>
      </c>
    </row>
    <row r="960" spans="1:8" s="10" customFormat="1" ht="25.5">
      <c r="A960" s="1" t="s">
        <v>88</v>
      </c>
      <c r="B960" s="2" t="s">
        <v>375</v>
      </c>
      <c r="C960" s="2" t="s">
        <v>359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131</v>
      </c>
      <c r="B961" s="2" t="s">
        <v>375</v>
      </c>
      <c r="C961" s="2" t="s">
        <v>359</v>
      </c>
      <c r="D961" s="2">
        <v>10</v>
      </c>
      <c r="E961" s="2">
        <v>1</v>
      </c>
      <c r="F961" s="2">
        <v>7166</v>
      </c>
      <c r="G961" s="13" t="s">
        <v>132</v>
      </c>
      <c r="H961" s="17" t="e">
        <f>H962</f>
        <v>#REF!</v>
      </c>
    </row>
    <row r="962" spans="1:8" s="10" customFormat="1" ht="25.5">
      <c r="A962" s="1" t="s">
        <v>77</v>
      </c>
      <c r="B962" s="2" t="s">
        <v>375</v>
      </c>
      <c r="C962" s="2" t="s">
        <v>359</v>
      </c>
      <c r="D962" s="2">
        <v>10</v>
      </c>
      <c r="E962" s="2">
        <v>1</v>
      </c>
      <c r="F962" s="2">
        <v>7166</v>
      </c>
      <c r="G962" s="13" t="s">
        <v>73</v>
      </c>
      <c r="H962" s="17" t="e">
        <f>#REF!</f>
        <v>#REF!</v>
      </c>
    </row>
    <row r="963" spans="1:8" s="10" customFormat="1">
      <c r="A963" s="1" t="s">
        <v>751</v>
      </c>
      <c r="B963" s="2" t="s">
        <v>375</v>
      </c>
      <c r="C963" s="2" t="s">
        <v>359</v>
      </c>
      <c r="D963" s="2">
        <v>10</v>
      </c>
      <c r="E963" s="2">
        <v>2</v>
      </c>
      <c r="F963" s="2" t="s">
        <v>66</v>
      </c>
      <c r="G963" s="13"/>
      <c r="H963" s="17" t="e">
        <f>H964+H967+H974+H977</f>
        <v>#REF!</v>
      </c>
    </row>
    <row r="964" spans="1:8" s="10" customFormat="1" ht="38.25">
      <c r="A964" s="1" t="s">
        <v>517</v>
      </c>
      <c r="B964" s="2" t="s">
        <v>375</v>
      </c>
      <c r="C964" s="2" t="s">
        <v>359</v>
      </c>
      <c r="D964" s="2">
        <v>10</v>
      </c>
      <c r="E964" s="2">
        <v>2</v>
      </c>
      <c r="F964" s="2" t="s">
        <v>516</v>
      </c>
      <c r="G964" s="13"/>
      <c r="H964" s="17" t="e">
        <f>H965</f>
        <v>#REF!</v>
      </c>
    </row>
    <row r="965" spans="1:8" s="10" customFormat="1" ht="25.5">
      <c r="A965" s="1" t="s">
        <v>131</v>
      </c>
      <c r="B965" s="2" t="s">
        <v>375</v>
      </c>
      <c r="C965" s="2" t="s">
        <v>359</v>
      </c>
      <c r="D965" s="2">
        <v>10</v>
      </c>
      <c r="E965" s="2">
        <v>2</v>
      </c>
      <c r="F965" s="2" t="s">
        <v>516</v>
      </c>
      <c r="G965" s="13" t="s">
        <v>132</v>
      </c>
      <c r="H965" s="17" t="e">
        <f>H966</f>
        <v>#REF!</v>
      </c>
    </row>
    <row r="966" spans="1:8" s="10" customFormat="1" ht="25.5">
      <c r="A966" s="1" t="s">
        <v>77</v>
      </c>
      <c r="B966" s="2" t="s">
        <v>375</v>
      </c>
      <c r="C966" s="2" t="s">
        <v>359</v>
      </c>
      <c r="D966" s="2">
        <v>10</v>
      </c>
      <c r="E966" s="2">
        <v>2</v>
      </c>
      <c r="F966" s="2" t="s">
        <v>516</v>
      </c>
      <c r="G966" s="13">
        <v>240</v>
      </c>
      <c r="H966" s="17" t="e">
        <f>#REF!</f>
        <v>#REF!</v>
      </c>
    </row>
    <row r="967" spans="1:8" s="10" customFormat="1" ht="51">
      <c r="A967" s="1" t="s">
        <v>568</v>
      </c>
      <c r="B967" s="2" t="s">
        <v>375</v>
      </c>
      <c r="C967" s="2" t="s">
        <v>359</v>
      </c>
      <c r="D967" s="2">
        <v>10</v>
      </c>
      <c r="E967" s="2">
        <v>2</v>
      </c>
      <c r="F967" s="2" t="s">
        <v>569</v>
      </c>
      <c r="G967" s="13"/>
      <c r="H967" s="17" t="e">
        <f>H968+H970+H972</f>
        <v>#REF!</v>
      </c>
    </row>
    <row r="968" spans="1:8" s="10" customFormat="1" ht="51">
      <c r="A968" s="1" t="s">
        <v>153</v>
      </c>
      <c r="B968" s="2" t="s">
        <v>375</v>
      </c>
      <c r="C968" s="2" t="s">
        <v>359</v>
      </c>
      <c r="D968" s="2">
        <v>10</v>
      </c>
      <c r="E968" s="2">
        <v>2</v>
      </c>
      <c r="F968" s="2" t="s">
        <v>569</v>
      </c>
      <c r="G968" s="13">
        <v>100</v>
      </c>
      <c r="H968" s="17" t="e">
        <f>H969</f>
        <v>#REF!</v>
      </c>
    </row>
    <row r="969" spans="1:8" s="10" customFormat="1" ht="25.5">
      <c r="A969" s="1" t="s">
        <v>76</v>
      </c>
      <c r="B969" s="2" t="s">
        <v>375</v>
      </c>
      <c r="C969" s="2" t="s">
        <v>359</v>
      </c>
      <c r="D969" s="2">
        <v>10</v>
      </c>
      <c r="E969" s="2">
        <v>2</v>
      </c>
      <c r="F969" s="2" t="s">
        <v>569</v>
      </c>
      <c r="G969" s="13">
        <v>120</v>
      </c>
      <c r="H969" s="17" t="e">
        <f>#REF!</f>
        <v>#REF!</v>
      </c>
    </row>
    <row r="970" spans="1:8" s="10" customFormat="1" ht="25.5">
      <c r="A970" s="1" t="s">
        <v>131</v>
      </c>
      <c r="B970" s="2" t="s">
        <v>375</v>
      </c>
      <c r="C970" s="2" t="s">
        <v>359</v>
      </c>
      <c r="D970" s="2">
        <v>10</v>
      </c>
      <c r="E970" s="2">
        <v>2</v>
      </c>
      <c r="F970" s="2" t="s">
        <v>569</v>
      </c>
      <c r="G970" s="13">
        <v>200</v>
      </c>
      <c r="H970" s="17" t="e">
        <f>H971</f>
        <v>#REF!</v>
      </c>
    </row>
    <row r="971" spans="1:8" s="10" customFormat="1" ht="25.5">
      <c r="A971" s="1" t="s">
        <v>77</v>
      </c>
      <c r="B971" s="2" t="s">
        <v>375</v>
      </c>
      <c r="C971" s="2" t="s">
        <v>359</v>
      </c>
      <c r="D971" s="2">
        <v>10</v>
      </c>
      <c r="E971" s="2">
        <v>2</v>
      </c>
      <c r="F971" s="2" t="s">
        <v>569</v>
      </c>
      <c r="G971" s="13">
        <v>240</v>
      </c>
      <c r="H971" s="17" t="e">
        <f>#REF!</f>
        <v>#REF!</v>
      </c>
    </row>
    <row r="972" spans="1:8" s="10" customFormat="1">
      <c r="A972" s="1" t="s">
        <v>92</v>
      </c>
      <c r="B972" s="2" t="s">
        <v>375</v>
      </c>
      <c r="C972" s="2" t="s">
        <v>359</v>
      </c>
      <c r="D972" s="2">
        <v>10</v>
      </c>
      <c r="E972" s="2">
        <v>2</v>
      </c>
      <c r="F972" s="2" t="s">
        <v>569</v>
      </c>
      <c r="G972" s="13">
        <v>800</v>
      </c>
      <c r="H972" s="17" t="e">
        <f>H973</f>
        <v>#REF!</v>
      </c>
    </row>
    <row r="973" spans="1:8" s="10" customFormat="1">
      <c r="A973" s="1" t="s">
        <v>80</v>
      </c>
      <c r="B973" s="2" t="s">
        <v>375</v>
      </c>
      <c r="C973" s="2" t="s">
        <v>359</v>
      </c>
      <c r="D973" s="2">
        <v>10</v>
      </c>
      <c r="E973" s="2">
        <v>2</v>
      </c>
      <c r="F973" s="2" t="s">
        <v>569</v>
      </c>
      <c r="G973" s="13">
        <v>850</v>
      </c>
      <c r="H973" s="17" t="e">
        <f>#REF!</f>
        <v>#REF!</v>
      </c>
    </row>
    <row r="974" spans="1:8" s="10" customFormat="1" ht="63.75">
      <c r="A974" s="1" t="s">
        <v>519</v>
      </c>
      <c r="B974" s="2" t="s">
        <v>375</v>
      </c>
      <c r="C974" s="2" t="s">
        <v>359</v>
      </c>
      <c r="D974" s="2">
        <v>10</v>
      </c>
      <c r="E974" s="2">
        <v>2</v>
      </c>
      <c r="F974" s="2" t="s">
        <v>518</v>
      </c>
      <c r="G974" s="13"/>
      <c r="H974" s="17" t="e">
        <f>H975</f>
        <v>#REF!</v>
      </c>
    </row>
    <row r="975" spans="1:8" s="10" customFormat="1" ht="25.5">
      <c r="A975" s="1" t="s">
        <v>131</v>
      </c>
      <c r="B975" s="2" t="s">
        <v>375</v>
      </c>
      <c r="C975" s="2" t="s">
        <v>359</v>
      </c>
      <c r="D975" s="2">
        <v>10</v>
      </c>
      <c r="E975" s="2">
        <v>2</v>
      </c>
      <c r="F975" s="2" t="s">
        <v>518</v>
      </c>
      <c r="G975" s="13" t="s">
        <v>132</v>
      </c>
      <c r="H975" s="17" t="e">
        <f>H976</f>
        <v>#REF!</v>
      </c>
    </row>
    <row r="976" spans="1:8" s="10" customFormat="1" ht="25.5">
      <c r="A976" s="1" t="s">
        <v>77</v>
      </c>
      <c r="B976" s="2" t="s">
        <v>375</v>
      </c>
      <c r="C976" s="2" t="s">
        <v>359</v>
      </c>
      <c r="D976" s="2">
        <v>10</v>
      </c>
      <c r="E976" s="2">
        <v>2</v>
      </c>
      <c r="F976" s="2" t="s">
        <v>518</v>
      </c>
      <c r="G976" s="13">
        <v>240</v>
      </c>
      <c r="H976" s="17" t="e">
        <f>#REF!</f>
        <v>#REF!</v>
      </c>
    </row>
    <row r="977" spans="1:8" s="10" customFormat="1" ht="25.5">
      <c r="A977" s="1" t="s">
        <v>752</v>
      </c>
      <c r="B977" s="2" t="s">
        <v>375</v>
      </c>
      <c r="C977" s="2" t="s">
        <v>359</v>
      </c>
      <c r="D977" s="2">
        <v>10</v>
      </c>
      <c r="E977" s="2">
        <v>2</v>
      </c>
      <c r="F977" s="2" t="s">
        <v>753</v>
      </c>
      <c r="G977" s="13"/>
      <c r="H977" s="17" t="e">
        <f>H978</f>
        <v>#REF!</v>
      </c>
    </row>
    <row r="978" spans="1:8" s="10" customFormat="1" ht="25.5">
      <c r="A978" s="1" t="s">
        <v>131</v>
      </c>
      <c r="B978" s="2" t="s">
        <v>375</v>
      </c>
      <c r="C978" s="2" t="s">
        <v>359</v>
      </c>
      <c r="D978" s="2">
        <v>10</v>
      </c>
      <c r="E978" s="2">
        <v>2</v>
      </c>
      <c r="F978" s="2" t="s">
        <v>753</v>
      </c>
      <c r="G978" s="13" t="s">
        <v>132</v>
      </c>
      <c r="H978" s="17" t="e">
        <f>H979</f>
        <v>#REF!</v>
      </c>
    </row>
    <row r="979" spans="1:8" s="10" customFormat="1" ht="25.5">
      <c r="A979" s="1" t="s">
        <v>77</v>
      </c>
      <c r="B979" s="2" t="s">
        <v>375</v>
      </c>
      <c r="C979" s="2" t="s">
        <v>359</v>
      </c>
      <c r="D979" s="2">
        <v>10</v>
      </c>
      <c r="E979" s="2">
        <v>2</v>
      </c>
      <c r="F979" s="2" t="s">
        <v>753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746</v>
      </c>
      <c r="B981" s="2" t="s">
        <v>375</v>
      </c>
      <c r="C981" s="2" t="s">
        <v>359</v>
      </c>
      <c r="D981" s="2" t="s">
        <v>232</v>
      </c>
      <c r="E981" s="2" t="s">
        <v>81</v>
      </c>
      <c r="F981" s="2" t="s">
        <v>66</v>
      </c>
      <c r="G981" s="13"/>
      <c r="H981" s="17" t="e">
        <f>H982</f>
        <v>#REF!</v>
      </c>
    </row>
    <row r="982" spans="1:8" s="10" customFormat="1" ht="25.5">
      <c r="A982" s="1" t="s">
        <v>87</v>
      </c>
      <c r="B982" s="2" t="s">
        <v>375</v>
      </c>
      <c r="C982" s="2" t="s">
        <v>359</v>
      </c>
      <c r="D982" s="2" t="s">
        <v>232</v>
      </c>
      <c r="E982" s="2" t="s">
        <v>81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131</v>
      </c>
      <c r="B983" s="2" t="s">
        <v>375</v>
      </c>
      <c r="C983" s="2" t="s">
        <v>359</v>
      </c>
      <c r="D983" s="2" t="s">
        <v>232</v>
      </c>
      <c r="E983" s="2" t="s">
        <v>81</v>
      </c>
      <c r="F983" s="2">
        <v>7165</v>
      </c>
      <c r="G983" s="13" t="s">
        <v>132</v>
      </c>
      <c r="H983" s="17" t="e">
        <f>H984</f>
        <v>#REF!</v>
      </c>
    </row>
    <row r="984" spans="1:8" s="10" customFormat="1" ht="25.5">
      <c r="A984" s="1" t="s">
        <v>77</v>
      </c>
      <c r="B984" s="2" t="s">
        <v>375</v>
      </c>
      <c r="C984" s="2" t="s">
        <v>359</v>
      </c>
      <c r="D984" s="2" t="s">
        <v>232</v>
      </c>
      <c r="E984" s="2" t="s">
        <v>81</v>
      </c>
      <c r="F984" s="2">
        <v>7165</v>
      </c>
      <c r="G984" s="13" t="s">
        <v>73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319</v>
      </c>
      <c r="B986" s="2" t="s">
        <v>374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440</v>
      </c>
      <c r="B987" s="2" t="s">
        <v>374</v>
      </c>
      <c r="C987" s="2" t="s">
        <v>363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646</v>
      </c>
      <c r="B988" s="2" t="s">
        <v>374</v>
      </c>
      <c r="C988" s="2" t="s">
        <v>363</v>
      </c>
      <c r="D988" s="2" t="s">
        <v>336</v>
      </c>
      <c r="E988" s="2" t="s">
        <v>81</v>
      </c>
      <c r="F988" s="2" t="s">
        <v>66</v>
      </c>
      <c r="G988" s="13"/>
      <c r="H988" s="17" t="e">
        <f>H989</f>
        <v>#REF!</v>
      </c>
    </row>
    <row r="989" spans="1:8" s="10" customFormat="1" ht="25.5">
      <c r="A989" s="1" t="s">
        <v>650</v>
      </c>
      <c r="B989" s="2" t="s">
        <v>374</v>
      </c>
      <c r="C989" s="2" t="s">
        <v>363</v>
      </c>
      <c r="D989" s="2" t="s">
        <v>336</v>
      </c>
      <c r="E989" s="2" t="s">
        <v>392</v>
      </c>
      <c r="F989" s="2" t="s">
        <v>66</v>
      </c>
      <c r="G989" s="13"/>
      <c r="H989" s="17" t="e">
        <f>H990</f>
        <v>#REF!</v>
      </c>
    </row>
    <row r="990" spans="1:8" s="10" customFormat="1" ht="25.5">
      <c r="A990" s="1" t="s">
        <v>228</v>
      </c>
      <c r="B990" s="2" t="s">
        <v>374</v>
      </c>
      <c r="C990" s="2" t="s">
        <v>363</v>
      </c>
      <c r="D990" s="2" t="s">
        <v>336</v>
      </c>
      <c r="E990" s="2" t="s">
        <v>392</v>
      </c>
      <c r="F990" s="2" t="s">
        <v>269</v>
      </c>
      <c r="G990" s="13"/>
      <c r="H990" s="17" t="e">
        <f>H991</f>
        <v>#REF!</v>
      </c>
    </row>
    <row r="991" spans="1:8" s="10" customFormat="1">
      <c r="A991" s="1" t="s">
        <v>361</v>
      </c>
      <c r="B991" s="2" t="s">
        <v>374</v>
      </c>
      <c r="C991" s="2" t="s">
        <v>363</v>
      </c>
      <c r="D991" s="2" t="s">
        <v>336</v>
      </c>
      <c r="E991" s="2" t="s">
        <v>392</v>
      </c>
      <c r="F991" s="2" t="s">
        <v>269</v>
      </c>
      <c r="G991" s="13" t="s">
        <v>179</v>
      </c>
      <c r="H991" s="17" t="e">
        <f>H992</f>
        <v>#REF!</v>
      </c>
    </row>
    <row r="992" spans="1:8" s="10" customFormat="1">
      <c r="A992" s="1" t="s">
        <v>108</v>
      </c>
      <c r="B992" s="2" t="s">
        <v>374</v>
      </c>
      <c r="C992" s="2" t="s">
        <v>363</v>
      </c>
      <c r="D992" s="2" t="s">
        <v>336</v>
      </c>
      <c r="E992" s="2" t="s">
        <v>392</v>
      </c>
      <c r="F992" s="2" t="s">
        <v>269</v>
      </c>
      <c r="G992" s="13" t="s">
        <v>109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320</v>
      </c>
      <c r="B994" s="2" t="s">
        <v>374</v>
      </c>
      <c r="C994" s="2" t="s">
        <v>336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646</v>
      </c>
      <c r="B995" s="2" t="s">
        <v>374</v>
      </c>
      <c r="C995" s="2" t="s">
        <v>336</v>
      </c>
      <c r="D995" s="2" t="s">
        <v>336</v>
      </c>
      <c r="E995" s="2" t="s">
        <v>81</v>
      </c>
      <c r="F995" s="2" t="s">
        <v>66</v>
      </c>
      <c r="G995" s="13"/>
      <c r="H995" s="17" t="e">
        <f>H996+H1006+H1010+H1014</f>
        <v>#REF!</v>
      </c>
    </row>
    <row r="996" spans="1:8" s="10" customFormat="1" ht="25.5">
      <c r="A996" s="1" t="s">
        <v>235</v>
      </c>
      <c r="B996" s="2" t="s">
        <v>374</v>
      </c>
      <c r="C996" s="2" t="s">
        <v>336</v>
      </c>
      <c r="D996" s="2" t="s">
        <v>336</v>
      </c>
      <c r="E996" s="2" t="s">
        <v>82</v>
      </c>
      <c r="F996" s="2" t="s">
        <v>66</v>
      </c>
      <c r="G996" s="13"/>
      <c r="H996" s="17" t="e">
        <f>H997+H1000+H1003</f>
        <v>#REF!</v>
      </c>
    </row>
    <row r="997" spans="1:8" s="10" customFormat="1">
      <c r="A997" s="1" t="s">
        <v>78</v>
      </c>
      <c r="B997" s="2" t="s">
        <v>374</v>
      </c>
      <c r="C997" s="2" t="s">
        <v>336</v>
      </c>
      <c r="D997" s="2" t="s">
        <v>336</v>
      </c>
      <c r="E997" s="2" t="s">
        <v>82</v>
      </c>
      <c r="F997" s="2" t="s">
        <v>74</v>
      </c>
      <c r="G997" s="13"/>
      <c r="H997" s="17" t="e">
        <f>H998</f>
        <v>#REF!</v>
      </c>
    </row>
    <row r="998" spans="1:8" s="10" customFormat="1" ht="25.5">
      <c r="A998" s="1" t="s">
        <v>123</v>
      </c>
      <c r="B998" s="2" t="s">
        <v>374</v>
      </c>
      <c r="C998" s="2" t="s">
        <v>336</v>
      </c>
      <c r="D998" s="2" t="s">
        <v>336</v>
      </c>
      <c r="E998" s="2" t="s">
        <v>82</v>
      </c>
      <c r="F998" s="2" t="s">
        <v>74</v>
      </c>
      <c r="G998" s="13" t="s">
        <v>124</v>
      </c>
      <c r="H998" s="17" t="e">
        <f>H999</f>
        <v>#REF!</v>
      </c>
    </row>
    <row r="999" spans="1:8" s="10" customFormat="1">
      <c r="A999" s="1" t="s">
        <v>111</v>
      </c>
      <c r="B999" s="2" t="s">
        <v>374</v>
      </c>
      <c r="C999" s="2" t="s">
        <v>336</v>
      </c>
      <c r="D999" s="2" t="s">
        <v>336</v>
      </c>
      <c r="E999" s="2" t="s">
        <v>82</v>
      </c>
      <c r="F999" s="2" t="s">
        <v>74</v>
      </c>
      <c r="G999" s="13" t="s">
        <v>75</v>
      </c>
      <c r="H999" s="17" t="e">
        <f>#REF!</f>
        <v>#REF!</v>
      </c>
    </row>
    <row r="1000" spans="1:8" s="10" customFormat="1">
      <c r="A1000" s="1" t="s">
        <v>446</v>
      </c>
      <c r="B1000" s="2" t="s">
        <v>374</v>
      </c>
      <c r="C1000" s="2" t="s">
        <v>336</v>
      </c>
      <c r="D1000" s="2" t="s">
        <v>336</v>
      </c>
      <c r="E1000" s="2" t="s">
        <v>82</v>
      </c>
      <c r="F1000" s="2" t="s">
        <v>236</v>
      </c>
      <c r="G1000" s="13"/>
      <c r="H1000" s="17" t="e">
        <f>H1001</f>
        <v>#REF!</v>
      </c>
    </row>
    <row r="1001" spans="1:8" s="10" customFormat="1">
      <c r="A1001" s="1" t="s">
        <v>361</v>
      </c>
      <c r="B1001" s="2" t="s">
        <v>374</v>
      </c>
      <c r="C1001" s="2" t="s">
        <v>336</v>
      </c>
      <c r="D1001" s="2" t="s">
        <v>336</v>
      </c>
      <c r="E1001" s="2" t="s">
        <v>82</v>
      </c>
      <c r="F1001" s="2" t="s">
        <v>236</v>
      </c>
      <c r="G1001" s="13" t="s">
        <v>179</v>
      </c>
      <c r="H1001" s="17" t="e">
        <f>H1002</f>
        <v>#REF!</v>
      </c>
    </row>
    <row r="1002" spans="1:8" s="10" customFormat="1">
      <c r="A1002" s="1" t="s">
        <v>101</v>
      </c>
      <c r="B1002" s="2" t="s">
        <v>374</v>
      </c>
      <c r="C1002" s="2" t="s">
        <v>336</v>
      </c>
      <c r="D1002" s="2" t="s">
        <v>336</v>
      </c>
      <c r="E1002" s="2" t="s">
        <v>82</v>
      </c>
      <c r="F1002" s="2" t="s">
        <v>236</v>
      </c>
      <c r="G1002" s="13" t="s">
        <v>102</v>
      </c>
      <c r="H1002" s="17" t="e">
        <f>#REF!</f>
        <v>#REF!</v>
      </c>
    </row>
    <row r="1003" spans="1:8" s="10" customFormat="1" ht="63.75">
      <c r="A1003" s="1" t="s">
        <v>422</v>
      </c>
      <c r="B1003" s="2" t="s">
        <v>374</v>
      </c>
      <c r="C1003" s="2" t="s">
        <v>336</v>
      </c>
      <c r="D1003" s="2" t="s">
        <v>336</v>
      </c>
      <c r="E1003" s="2" t="s">
        <v>82</v>
      </c>
      <c r="F1003" s="2" t="s">
        <v>237</v>
      </c>
      <c r="G1003" s="13"/>
      <c r="H1003" s="17" t="e">
        <f>H1004</f>
        <v>#REF!</v>
      </c>
    </row>
    <row r="1004" spans="1:8" s="10" customFormat="1">
      <c r="A1004" s="1" t="s">
        <v>361</v>
      </c>
      <c r="B1004" s="2" t="s">
        <v>374</v>
      </c>
      <c r="C1004" s="2" t="s">
        <v>336</v>
      </c>
      <c r="D1004" s="2" t="s">
        <v>336</v>
      </c>
      <c r="E1004" s="2" t="s">
        <v>82</v>
      </c>
      <c r="F1004" s="2" t="s">
        <v>237</v>
      </c>
      <c r="G1004" s="13" t="s">
        <v>179</v>
      </c>
      <c r="H1004" s="17" t="e">
        <f>H1005</f>
        <v>#REF!</v>
      </c>
    </row>
    <row r="1005" spans="1:8" s="10" customFormat="1">
      <c r="A1005" s="1" t="s">
        <v>101</v>
      </c>
      <c r="B1005" s="2" t="s">
        <v>374</v>
      </c>
      <c r="C1005" s="2" t="s">
        <v>336</v>
      </c>
      <c r="D1005" s="2" t="s">
        <v>336</v>
      </c>
      <c r="E1005" s="2" t="s">
        <v>82</v>
      </c>
      <c r="F1005" s="2" t="s">
        <v>237</v>
      </c>
      <c r="G1005" s="13" t="s">
        <v>102</v>
      </c>
      <c r="H1005" s="17" t="e">
        <f>#REF!</f>
        <v>#REF!</v>
      </c>
    </row>
    <row r="1006" spans="1:8" s="10" customFormat="1" ht="51">
      <c r="A1006" s="1" t="s">
        <v>647</v>
      </c>
      <c r="B1006" s="2" t="s">
        <v>374</v>
      </c>
      <c r="C1006" s="2" t="s">
        <v>336</v>
      </c>
      <c r="D1006" s="2" t="s">
        <v>336</v>
      </c>
      <c r="E1006" s="2" t="s">
        <v>83</v>
      </c>
      <c r="F1006" s="2" t="s">
        <v>66</v>
      </c>
      <c r="G1006" s="13"/>
      <c r="H1006" s="17" t="e">
        <f>H1007</f>
        <v>#REF!</v>
      </c>
    </row>
    <row r="1007" spans="1:8" s="10" customFormat="1">
      <c r="A1007" s="1" t="s">
        <v>78</v>
      </c>
      <c r="B1007" s="2" t="s">
        <v>374</v>
      </c>
      <c r="C1007" s="2" t="s">
        <v>336</v>
      </c>
      <c r="D1007" s="2" t="s">
        <v>336</v>
      </c>
      <c r="E1007" s="2" t="s">
        <v>83</v>
      </c>
      <c r="F1007" s="2" t="s">
        <v>74</v>
      </c>
      <c r="G1007" s="13"/>
      <c r="H1007" s="17" t="e">
        <f>H1008</f>
        <v>#REF!</v>
      </c>
    </row>
    <row r="1008" spans="1:8" s="10" customFormat="1" ht="25.5">
      <c r="A1008" s="1" t="s">
        <v>123</v>
      </c>
      <c r="B1008" s="2" t="s">
        <v>374</v>
      </c>
      <c r="C1008" s="2" t="s">
        <v>336</v>
      </c>
      <c r="D1008" s="2" t="s">
        <v>336</v>
      </c>
      <c r="E1008" s="2" t="s">
        <v>83</v>
      </c>
      <c r="F1008" s="2" t="s">
        <v>74</v>
      </c>
      <c r="G1008" s="13" t="s">
        <v>124</v>
      </c>
      <c r="H1008" s="17" t="e">
        <f>H1009</f>
        <v>#REF!</v>
      </c>
    </row>
    <row r="1009" spans="1:8" s="10" customFormat="1">
      <c r="A1009" s="1" t="s">
        <v>111</v>
      </c>
      <c r="B1009" s="2" t="s">
        <v>374</v>
      </c>
      <c r="C1009" s="2" t="s">
        <v>336</v>
      </c>
      <c r="D1009" s="2" t="s">
        <v>336</v>
      </c>
      <c r="E1009" s="2" t="s">
        <v>83</v>
      </c>
      <c r="F1009" s="2" t="s">
        <v>74</v>
      </c>
      <c r="G1009" s="13" t="s">
        <v>75</v>
      </c>
      <c r="H1009" s="17" t="e">
        <f>#REF!+#REF!</f>
        <v>#REF!</v>
      </c>
    </row>
    <row r="1010" spans="1:8" s="10" customFormat="1">
      <c r="A1010" s="1" t="s">
        <v>561</v>
      </c>
      <c r="B1010" s="2" t="s">
        <v>374</v>
      </c>
      <c r="C1010" s="2" t="s">
        <v>336</v>
      </c>
      <c r="D1010" s="2" t="s">
        <v>336</v>
      </c>
      <c r="E1010" s="2" t="s">
        <v>103</v>
      </c>
      <c r="F1010" s="2" t="s">
        <v>66</v>
      </c>
      <c r="G1010" s="13"/>
      <c r="H1010" s="17" t="e">
        <f>H1011</f>
        <v>#REF!</v>
      </c>
    </row>
    <row r="1011" spans="1:8" s="10" customFormat="1">
      <c r="A1011" s="1" t="s">
        <v>78</v>
      </c>
      <c r="B1011" s="2" t="s">
        <v>374</v>
      </c>
      <c r="C1011" s="2" t="s">
        <v>336</v>
      </c>
      <c r="D1011" s="2" t="s">
        <v>336</v>
      </c>
      <c r="E1011" s="2" t="s">
        <v>103</v>
      </c>
      <c r="F1011" s="2" t="s">
        <v>74</v>
      </c>
      <c r="G1011" s="13"/>
      <c r="H1011" s="17" t="e">
        <f>H1012</f>
        <v>#REF!</v>
      </c>
    </row>
    <row r="1012" spans="1:8" s="10" customFormat="1" ht="25.5">
      <c r="A1012" s="1" t="s">
        <v>123</v>
      </c>
      <c r="B1012" s="2" t="s">
        <v>374</v>
      </c>
      <c r="C1012" s="2" t="s">
        <v>336</v>
      </c>
      <c r="D1012" s="2" t="s">
        <v>336</v>
      </c>
      <c r="E1012" s="2" t="s">
        <v>103</v>
      </c>
      <c r="F1012" s="2" t="s">
        <v>74</v>
      </c>
      <c r="G1012" s="13" t="s">
        <v>124</v>
      </c>
      <c r="H1012" s="17" t="e">
        <f>H1013</f>
        <v>#REF!</v>
      </c>
    </row>
    <row r="1013" spans="1:8" s="10" customFormat="1">
      <c r="A1013" s="1" t="s">
        <v>111</v>
      </c>
      <c r="B1013" s="2" t="s">
        <v>374</v>
      </c>
      <c r="C1013" s="2" t="s">
        <v>336</v>
      </c>
      <c r="D1013" s="2" t="s">
        <v>336</v>
      </c>
      <c r="E1013" s="2" t="s">
        <v>103</v>
      </c>
      <c r="F1013" s="2" t="s">
        <v>74</v>
      </c>
      <c r="G1013" s="13" t="s">
        <v>75</v>
      </c>
      <c r="H1013" s="17" t="e">
        <f>#REF!</f>
        <v>#REF!</v>
      </c>
    </row>
    <row r="1014" spans="1:8" s="10" customFormat="1" ht="25.5">
      <c r="A1014" s="1" t="s">
        <v>650</v>
      </c>
      <c r="B1014" s="2" t="s">
        <v>374</v>
      </c>
      <c r="C1014" s="2" t="s">
        <v>336</v>
      </c>
      <c r="D1014" s="2" t="s">
        <v>336</v>
      </c>
      <c r="E1014" s="2" t="s">
        <v>392</v>
      </c>
      <c r="F1014" s="2" t="s">
        <v>66</v>
      </c>
      <c r="G1014" s="13"/>
      <c r="H1014" s="17" t="e">
        <f>H1015</f>
        <v>#REF!</v>
      </c>
    </row>
    <row r="1015" spans="1:8" s="10" customFormat="1" ht="25.5">
      <c r="A1015" s="1" t="s">
        <v>228</v>
      </c>
      <c r="B1015" s="2" t="s">
        <v>374</v>
      </c>
      <c r="C1015" s="2" t="s">
        <v>336</v>
      </c>
      <c r="D1015" s="2" t="s">
        <v>336</v>
      </c>
      <c r="E1015" s="2" t="s">
        <v>392</v>
      </c>
      <c r="F1015" s="2" t="s">
        <v>269</v>
      </c>
      <c r="G1015" s="13"/>
      <c r="H1015" s="17" t="e">
        <f>H1016</f>
        <v>#REF!</v>
      </c>
    </row>
    <row r="1016" spans="1:8" s="10" customFormat="1">
      <c r="A1016" s="1" t="s">
        <v>361</v>
      </c>
      <c r="B1016" s="2" t="s">
        <v>374</v>
      </c>
      <c r="C1016" s="2" t="s">
        <v>336</v>
      </c>
      <c r="D1016" s="2" t="s">
        <v>336</v>
      </c>
      <c r="E1016" s="2" t="s">
        <v>392</v>
      </c>
      <c r="F1016" s="2" t="s">
        <v>269</v>
      </c>
      <c r="G1016" s="13" t="s">
        <v>179</v>
      </c>
      <c r="H1016" s="17" t="e">
        <f>H1017</f>
        <v>#REF!</v>
      </c>
    </row>
    <row r="1017" spans="1:8" s="10" customFormat="1">
      <c r="A1017" s="1" t="s">
        <v>108</v>
      </c>
      <c r="B1017" s="2" t="s">
        <v>374</v>
      </c>
      <c r="C1017" s="2" t="s">
        <v>336</v>
      </c>
      <c r="D1017" s="2" t="s">
        <v>336</v>
      </c>
      <c r="E1017" s="2" t="s">
        <v>392</v>
      </c>
      <c r="F1017" s="2" t="s">
        <v>269</v>
      </c>
      <c r="G1017" s="13" t="s">
        <v>109</v>
      </c>
      <c r="H1017" s="17" t="e">
        <f>#REF!</f>
        <v>#REF!</v>
      </c>
    </row>
    <row r="1018" spans="1:8" s="10" customFormat="1" ht="25.5">
      <c r="A1018" s="1" t="s">
        <v>494</v>
      </c>
      <c r="B1018" s="2" t="s">
        <v>374</v>
      </c>
      <c r="C1018" s="2" t="s">
        <v>336</v>
      </c>
      <c r="D1018" s="2" t="s">
        <v>335</v>
      </c>
      <c r="E1018" s="2">
        <v>0</v>
      </c>
      <c r="F1018" s="2" t="s">
        <v>66</v>
      </c>
      <c r="G1018" s="13"/>
      <c r="H1018" s="17" t="e">
        <f>H1019</f>
        <v>#REF!</v>
      </c>
    </row>
    <row r="1019" spans="1:8" s="10" customFormat="1">
      <c r="A1019" s="1" t="s">
        <v>78</v>
      </c>
      <c r="B1019" s="2" t="s">
        <v>374</v>
      </c>
      <c r="C1019" s="2" t="s">
        <v>336</v>
      </c>
      <c r="D1019" s="2" t="s">
        <v>335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123</v>
      </c>
      <c r="B1020" s="2" t="s">
        <v>374</v>
      </c>
      <c r="C1020" s="2" t="s">
        <v>336</v>
      </c>
      <c r="D1020" s="2" t="s">
        <v>335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111</v>
      </c>
      <c r="B1021" s="2" t="s">
        <v>374</v>
      </c>
      <c r="C1021" s="2" t="s">
        <v>336</v>
      </c>
      <c r="D1021" s="2" t="s">
        <v>335</v>
      </c>
      <c r="E1021" s="2">
        <v>0</v>
      </c>
      <c r="F1021" s="2">
        <v>7010</v>
      </c>
      <c r="G1021" s="13" t="s">
        <v>75</v>
      </c>
      <c r="H1021" s="17" t="e">
        <f>#REF!</f>
        <v>#REF!</v>
      </c>
    </row>
    <row r="1022" spans="1:8" s="10" customFormat="1" ht="25.5">
      <c r="A1022" s="1" t="s">
        <v>666</v>
      </c>
      <c r="B1022" s="2" t="s">
        <v>374</v>
      </c>
      <c r="C1022" s="2" t="s">
        <v>336</v>
      </c>
      <c r="D1022" s="2" t="s">
        <v>40</v>
      </c>
      <c r="E1022" s="2" t="s">
        <v>81</v>
      </c>
      <c r="F1022" s="2" t="s">
        <v>66</v>
      </c>
      <c r="G1022" s="13"/>
      <c r="H1022" s="17" t="e">
        <f>H1023</f>
        <v>#REF!</v>
      </c>
    </row>
    <row r="1023" spans="1:8" s="10" customFormat="1" ht="25.5">
      <c r="A1023" s="1" t="s">
        <v>228</v>
      </c>
      <c r="B1023" s="2" t="s">
        <v>374</v>
      </c>
      <c r="C1023" s="2" t="s">
        <v>336</v>
      </c>
      <c r="D1023" s="2" t="s">
        <v>40</v>
      </c>
      <c r="E1023" s="2" t="s">
        <v>81</v>
      </c>
      <c r="F1023" s="2" t="s">
        <v>269</v>
      </c>
      <c r="G1023" s="13"/>
      <c r="H1023" s="17" t="e">
        <f>H1024</f>
        <v>#REF!</v>
      </c>
    </row>
    <row r="1024" spans="1:8" s="10" customFormat="1">
      <c r="A1024" s="1" t="s">
        <v>361</v>
      </c>
      <c r="B1024" s="2" t="s">
        <v>374</v>
      </c>
      <c r="C1024" s="2" t="s">
        <v>336</v>
      </c>
      <c r="D1024" s="2" t="s">
        <v>40</v>
      </c>
      <c r="E1024" s="2" t="s">
        <v>81</v>
      </c>
      <c r="F1024" s="2" t="s">
        <v>269</v>
      </c>
      <c r="G1024" s="13" t="s">
        <v>179</v>
      </c>
      <c r="H1024" s="17" t="e">
        <f>H1025</f>
        <v>#REF!</v>
      </c>
    </row>
    <row r="1025" spans="1:8" s="10" customFormat="1">
      <c r="A1025" s="1" t="s">
        <v>108</v>
      </c>
      <c r="B1025" s="2" t="s">
        <v>374</v>
      </c>
      <c r="C1025" s="2" t="s">
        <v>336</v>
      </c>
      <c r="D1025" s="2" t="s">
        <v>40</v>
      </c>
      <c r="E1025" s="2" t="s">
        <v>81</v>
      </c>
      <c r="F1025" s="2" t="s">
        <v>269</v>
      </c>
      <c r="G1025" s="13" t="s">
        <v>109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294</v>
      </c>
      <c r="B1027" s="2" t="s">
        <v>374</v>
      </c>
      <c r="C1027" s="2" t="s">
        <v>335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495</v>
      </c>
      <c r="B1028" s="2" t="s">
        <v>374</v>
      </c>
      <c r="C1028" s="2" t="s">
        <v>335</v>
      </c>
      <c r="D1028" s="2" t="s">
        <v>363</v>
      </c>
      <c r="E1028" s="2" t="s">
        <v>81</v>
      </c>
      <c r="F1028" s="2" t="s">
        <v>66</v>
      </c>
      <c r="G1028" s="13"/>
      <c r="H1028" s="17" t="e">
        <f>H1029</f>
        <v>#REF!</v>
      </c>
    </row>
    <row r="1029" spans="1:8" s="10" customFormat="1">
      <c r="A1029" s="1" t="s">
        <v>475</v>
      </c>
      <c r="B1029" s="2" t="s">
        <v>374</v>
      </c>
      <c r="C1029" s="2" t="s">
        <v>335</v>
      </c>
      <c r="D1029" s="2" t="s">
        <v>363</v>
      </c>
      <c r="E1029" s="2" t="s">
        <v>392</v>
      </c>
      <c r="F1029" s="2" t="s">
        <v>66</v>
      </c>
      <c r="G1029" s="13"/>
      <c r="H1029" s="17" t="e">
        <f>H1030</f>
        <v>#REF!</v>
      </c>
    </row>
    <row r="1030" spans="1:8" s="10" customFormat="1">
      <c r="A1030" s="1" t="s">
        <v>78</v>
      </c>
      <c r="B1030" s="2" t="s">
        <v>374</v>
      </c>
      <c r="C1030" s="2" t="s">
        <v>335</v>
      </c>
      <c r="D1030" s="2" t="s">
        <v>363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123</v>
      </c>
      <c r="B1031" s="2" t="s">
        <v>374</v>
      </c>
      <c r="C1031" s="2" t="s">
        <v>335</v>
      </c>
      <c r="D1031" s="2" t="s">
        <v>363</v>
      </c>
      <c r="E1031" s="2">
        <v>7</v>
      </c>
      <c r="F1031" s="2">
        <v>7010</v>
      </c>
      <c r="G1031" s="13" t="s">
        <v>124</v>
      </c>
      <c r="H1031" s="17" t="e">
        <f>H1032</f>
        <v>#REF!</v>
      </c>
    </row>
    <row r="1032" spans="1:8" s="10" customFormat="1">
      <c r="A1032" s="1" t="s">
        <v>125</v>
      </c>
      <c r="B1032" s="2" t="s">
        <v>374</v>
      </c>
      <c r="C1032" s="2" t="s">
        <v>335</v>
      </c>
      <c r="D1032" s="2" t="s">
        <v>363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646</v>
      </c>
      <c r="B1033" s="2" t="s">
        <v>374</v>
      </c>
      <c r="C1033" s="2" t="s">
        <v>335</v>
      </c>
      <c r="D1033" s="2" t="s">
        <v>336</v>
      </c>
      <c r="E1033" s="2" t="s">
        <v>81</v>
      </c>
      <c r="F1033" s="2" t="s">
        <v>66</v>
      </c>
      <c r="G1033" s="13"/>
      <c r="H1033" s="17" t="e">
        <f>H1034</f>
        <v>#REF!</v>
      </c>
    </row>
    <row r="1034" spans="1:8" s="10" customFormat="1">
      <c r="A1034" s="1" t="s">
        <v>561</v>
      </c>
      <c r="B1034" s="2" t="s">
        <v>374</v>
      </c>
      <c r="C1034" s="2" t="s">
        <v>335</v>
      </c>
      <c r="D1034" s="2" t="s">
        <v>336</v>
      </c>
      <c r="E1034" s="2" t="s">
        <v>103</v>
      </c>
      <c r="F1034" s="2" t="s">
        <v>66</v>
      </c>
      <c r="G1034" s="13"/>
      <c r="H1034" s="17" t="e">
        <f>H1035</f>
        <v>#REF!</v>
      </c>
    </row>
    <row r="1035" spans="1:8" s="10" customFormat="1">
      <c r="A1035" s="1" t="s">
        <v>78</v>
      </c>
      <c r="B1035" s="2" t="s">
        <v>374</v>
      </c>
      <c r="C1035" s="2" t="s">
        <v>335</v>
      </c>
      <c r="D1035" s="2" t="s">
        <v>336</v>
      </c>
      <c r="E1035" s="2" t="s">
        <v>103</v>
      </c>
      <c r="F1035" s="2" t="s">
        <v>74</v>
      </c>
      <c r="G1035" s="13"/>
      <c r="H1035" s="17" t="e">
        <f>H1036</f>
        <v>#REF!</v>
      </c>
    </row>
    <row r="1036" spans="1:8" s="10" customFormat="1" ht="25.5">
      <c r="A1036" s="1" t="s">
        <v>123</v>
      </c>
      <c r="B1036" s="2" t="s">
        <v>374</v>
      </c>
      <c r="C1036" s="2" t="s">
        <v>335</v>
      </c>
      <c r="D1036" s="2" t="s">
        <v>336</v>
      </c>
      <c r="E1036" s="2" t="s">
        <v>103</v>
      </c>
      <c r="F1036" s="2" t="s">
        <v>74</v>
      </c>
      <c r="G1036" s="13" t="s">
        <v>124</v>
      </c>
      <c r="H1036" s="17" t="e">
        <f>H1037+H1038</f>
        <v>#REF!</v>
      </c>
    </row>
    <row r="1037" spans="1:8" s="10" customFormat="1">
      <c r="A1037" s="1" t="s">
        <v>111</v>
      </c>
      <c r="B1037" s="2" t="s">
        <v>374</v>
      </c>
      <c r="C1037" s="2" t="s">
        <v>335</v>
      </c>
      <c r="D1037" s="2" t="s">
        <v>336</v>
      </c>
      <c r="E1037" s="2" t="s">
        <v>103</v>
      </c>
      <c r="F1037" s="2" t="s">
        <v>74</v>
      </c>
      <c r="G1037" s="13" t="s">
        <v>75</v>
      </c>
      <c r="H1037" s="17" t="e">
        <f>#REF!+#REF!</f>
        <v>#REF!</v>
      </c>
    </row>
    <row r="1038" spans="1:8" s="10" customFormat="1">
      <c r="A1038" s="1" t="s">
        <v>125</v>
      </c>
      <c r="B1038" s="2" t="s">
        <v>374</v>
      </c>
      <c r="C1038" s="2" t="s">
        <v>335</v>
      </c>
      <c r="D1038" s="2" t="s">
        <v>336</v>
      </c>
      <c r="E1038" s="2" t="s">
        <v>103</v>
      </c>
      <c r="F1038" s="2" t="s">
        <v>74</v>
      </c>
      <c r="G1038" s="13">
        <v>620</v>
      </c>
      <c r="H1038" s="17" t="e">
        <f>#REF!</f>
        <v>#REF!</v>
      </c>
    </row>
    <row r="1039" spans="1:8" s="10" customFormat="1" ht="25.5">
      <c r="A1039" s="1" t="s">
        <v>494</v>
      </c>
      <c r="B1039" s="2" t="s">
        <v>374</v>
      </c>
      <c r="C1039" s="2" t="s">
        <v>335</v>
      </c>
      <c r="D1039" s="2" t="s">
        <v>335</v>
      </c>
      <c r="E1039" s="2">
        <v>0</v>
      </c>
      <c r="F1039" s="2" t="s">
        <v>66</v>
      </c>
      <c r="G1039" s="13"/>
      <c r="H1039" s="17" t="e">
        <f>H1040</f>
        <v>#REF!</v>
      </c>
    </row>
    <row r="1040" spans="1:8" s="10" customFormat="1">
      <c r="A1040" s="1" t="s">
        <v>78</v>
      </c>
      <c r="B1040" s="2" t="s">
        <v>374</v>
      </c>
      <c r="C1040" s="2" t="s">
        <v>335</v>
      </c>
      <c r="D1040" s="2" t="s">
        <v>335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123</v>
      </c>
      <c r="B1041" s="2" t="s">
        <v>374</v>
      </c>
      <c r="C1041" s="2" t="s">
        <v>335</v>
      </c>
      <c r="D1041" s="2" t="s">
        <v>335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111</v>
      </c>
      <c r="B1042" s="2" t="s">
        <v>374</v>
      </c>
      <c r="C1042" s="2" t="s">
        <v>335</v>
      </c>
      <c r="D1042" s="2" t="s">
        <v>335</v>
      </c>
      <c r="E1042" s="2">
        <v>0</v>
      </c>
      <c r="F1042" s="2">
        <v>7010</v>
      </c>
      <c r="G1042" s="13" t="s">
        <v>75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302</v>
      </c>
      <c r="B1044" s="2" t="s">
        <v>374</v>
      </c>
      <c r="C1044" s="2" t="s">
        <v>337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646</v>
      </c>
      <c r="B1045" s="2" t="s">
        <v>374</v>
      </c>
      <c r="C1045" s="2" t="s">
        <v>337</v>
      </c>
      <c r="D1045" s="2" t="s">
        <v>336</v>
      </c>
      <c r="E1045" s="2" t="s">
        <v>81</v>
      </c>
      <c r="F1045" s="2" t="s">
        <v>66</v>
      </c>
      <c r="G1045" s="13"/>
      <c r="H1045" s="17" t="e">
        <f>H1046</f>
        <v>#REF!</v>
      </c>
    </row>
    <row r="1046" spans="1:8" s="10" customFormat="1" ht="25.5">
      <c r="A1046" s="1" t="s">
        <v>649</v>
      </c>
      <c r="B1046" s="2" t="s">
        <v>374</v>
      </c>
      <c r="C1046" s="2" t="s">
        <v>337</v>
      </c>
      <c r="D1046" s="2" t="s">
        <v>336</v>
      </c>
      <c r="E1046" s="2" t="s">
        <v>356</v>
      </c>
      <c r="F1046" s="2" t="s">
        <v>66</v>
      </c>
      <c r="G1046" s="13"/>
      <c r="H1046" s="17" t="e">
        <f>H1047</f>
        <v>#REF!</v>
      </c>
    </row>
    <row r="1047" spans="1:8" s="10" customFormat="1">
      <c r="A1047" s="1" t="s">
        <v>78</v>
      </c>
      <c r="B1047" s="2" t="s">
        <v>374</v>
      </c>
      <c r="C1047" s="2" t="s">
        <v>337</v>
      </c>
      <c r="D1047" s="2" t="s">
        <v>336</v>
      </c>
      <c r="E1047" s="2" t="s">
        <v>356</v>
      </c>
      <c r="F1047" s="2" t="s">
        <v>74</v>
      </c>
      <c r="G1047" s="13"/>
      <c r="H1047" s="17" t="e">
        <f>H1048</f>
        <v>#REF!</v>
      </c>
    </row>
    <row r="1048" spans="1:8" s="10" customFormat="1" ht="25.5">
      <c r="A1048" s="1" t="s">
        <v>123</v>
      </c>
      <c r="B1048" s="2" t="s">
        <v>374</v>
      </c>
      <c r="C1048" s="2" t="s">
        <v>337</v>
      </c>
      <c r="D1048" s="2" t="s">
        <v>336</v>
      </c>
      <c r="E1048" s="2" t="s">
        <v>356</v>
      </c>
      <c r="F1048" s="2" t="s">
        <v>74</v>
      </c>
      <c r="G1048" s="13" t="s">
        <v>124</v>
      </c>
      <c r="H1048" s="17" t="e">
        <f>H1049</f>
        <v>#REF!</v>
      </c>
    </row>
    <row r="1049" spans="1:8" s="10" customFormat="1">
      <c r="A1049" s="1" t="s">
        <v>125</v>
      </c>
      <c r="B1049" s="2" t="s">
        <v>374</v>
      </c>
      <c r="C1049" s="2" t="s">
        <v>337</v>
      </c>
      <c r="D1049" s="2" t="s">
        <v>336</v>
      </c>
      <c r="E1049" s="2" t="s">
        <v>356</v>
      </c>
      <c r="F1049" s="2" t="s">
        <v>74</v>
      </c>
      <c r="G1049" s="13">
        <v>620</v>
      </c>
      <c r="H1049" s="17" t="e">
        <f>#REF!</f>
        <v>#REF!</v>
      </c>
    </row>
    <row r="1050" spans="1:8" s="10" customFormat="1" ht="51">
      <c r="A1050" s="1" t="s">
        <v>656</v>
      </c>
      <c r="B1050" s="2" t="s">
        <v>374</v>
      </c>
      <c r="C1050" s="2" t="s">
        <v>337</v>
      </c>
      <c r="D1050" s="2" t="s">
        <v>333</v>
      </c>
      <c r="E1050" s="2" t="s">
        <v>81</v>
      </c>
      <c r="F1050" s="2" t="s">
        <v>66</v>
      </c>
      <c r="G1050" s="13"/>
      <c r="H1050" s="17" t="e">
        <f>H1051</f>
        <v>#REF!</v>
      </c>
    </row>
    <row r="1051" spans="1:8" s="10" customFormat="1" ht="51">
      <c r="A1051" s="1" t="s">
        <v>658</v>
      </c>
      <c r="B1051" s="2" t="s">
        <v>374</v>
      </c>
      <c r="C1051" s="2" t="s">
        <v>337</v>
      </c>
      <c r="D1051" s="2" t="s">
        <v>333</v>
      </c>
      <c r="E1051" s="2">
        <v>2</v>
      </c>
      <c r="F1051" s="2" t="s">
        <v>66</v>
      </c>
      <c r="G1051" s="13"/>
      <c r="H1051" s="17" t="e">
        <f>H1052</f>
        <v>#REF!</v>
      </c>
    </row>
    <row r="1052" spans="1:8" s="10" customFormat="1">
      <c r="A1052" s="1" t="s">
        <v>78</v>
      </c>
      <c r="B1052" s="2" t="s">
        <v>374</v>
      </c>
      <c r="C1052" s="2" t="s">
        <v>337</v>
      </c>
      <c r="D1052" s="2" t="s">
        <v>333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123</v>
      </c>
      <c r="B1053" s="2" t="s">
        <v>374</v>
      </c>
      <c r="C1053" s="2" t="s">
        <v>337</v>
      </c>
      <c r="D1053" s="2" t="s">
        <v>333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111</v>
      </c>
      <c r="B1054" s="2" t="s">
        <v>374</v>
      </c>
      <c r="C1054" s="2" t="s">
        <v>337</v>
      </c>
      <c r="D1054" s="2" t="s">
        <v>333</v>
      </c>
      <c r="E1054" s="2">
        <v>2</v>
      </c>
      <c r="F1054" s="2">
        <v>7010</v>
      </c>
      <c r="G1054" s="13" t="s">
        <v>75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428</v>
      </c>
      <c r="B1056" s="2" t="s">
        <v>374</v>
      </c>
      <c r="C1056" s="2" t="s">
        <v>374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585</v>
      </c>
      <c r="B1057" s="2" t="s">
        <v>374</v>
      </c>
      <c r="C1057" s="2" t="s">
        <v>374</v>
      </c>
      <c r="D1057" s="2" t="s">
        <v>359</v>
      </c>
      <c r="E1057" s="2" t="s">
        <v>81</v>
      </c>
      <c r="F1057" s="2" t="s">
        <v>66</v>
      </c>
      <c r="G1057" s="13"/>
      <c r="H1057" s="17" t="e">
        <f>H1058</f>
        <v>#REF!</v>
      </c>
    </row>
    <row r="1058" spans="1:8" s="10" customFormat="1">
      <c r="A1058" s="1" t="s">
        <v>589</v>
      </c>
      <c r="B1058" s="2" t="s">
        <v>374</v>
      </c>
      <c r="C1058" s="2" t="s">
        <v>374</v>
      </c>
      <c r="D1058" s="2" t="s">
        <v>359</v>
      </c>
      <c r="E1058" s="2" t="s">
        <v>356</v>
      </c>
      <c r="F1058" s="2" t="s">
        <v>66</v>
      </c>
      <c r="G1058" s="13"/>
      <c r="H1058" s="17" t="e">
        <f>H1059+H1062+H1065+H1071</f>
        <v>#REF!</v>
      </c>
    </row>
    <row r="1059" spans="1:8" s="10" customFormat="1" ht="25.5">
      <c r="A1059" s="1" t="s">
        <v>562</v>
      </c>
      <c r="B1059" s="2" t="s">
        <v>374</v>
      </c>
      <c r="C1059" s="2" t="s">
        <v>374</v>
      </c>
      <c r="D1059" s="2" t="s">
        <v>359</v>
      </c>
      <c r="E1059" s="2" t="s">
        <v>356</v>
      </c>
      <c r="F1059" s="2" t="s">
        <v>563</v>
      </c>
      <c r="G1059" s="13"/>
      <c r="H1059" s="17" t="e">
        <f>H1060</f>
        <v>#REF!</v>
      </c>
    </row>
    <row r="1060" spans="1:8" s="10" customFormat="1">
      <c r="A1060" s="1" t="s">
        <v>188</v>
      </c>
      <c r="B1060" s="2" t="s">
        <v>374</v>
      </c>
      <c r="C1060" s="2" t="s">
        <v>374</v>
      </c>
      <c r="D1060" s="2" t="s">
        <v>359</v>
      </c>
      <c r="E1060" s="2" t="s">
        <v>356</v>
      </c>
      <c r="F1060" s="2" t="s">
        <v>563</v>
      </c>
      <c r="G1060" s="13" t="s">
        <v>439</v>
      </c>
      <c r="H1060" s="17" t="e">
        <f>H1061</f>
        <v>#REF!</v>
      </c>
    </row>
    <row r="1061" spans="1:8" s="10" customFormat="1" ht="25.5">
      <c r="A1061" s="1" t="s">
        <v>195</v>
      </c>
      <c r="B1061" s="2" t="s">
        <v>374</v>
      </c>
      <c r="C1061" s="2" t="s">
        <v>374</v>
      </c>
      <c r="D1061" s="2" t="s">
        <v>359</v>
      </c>
      <c r="E1061" s="2" t="s">
        <v>356</v>
      </c>
      <c r="F1061" s="2" t="s">
        <v>563</v>
      </c>
      <c r="G1061" s="13" t="s">
        <v>245</v>
      </c>
      <c r="H1061" s="17" t="e">
        <f>#REF!</f>
        <v>#REF!</v>
      </c>
    </row>
    <row r="1062" spans="1:8" s="10" customFormat="1">
      <c r="A1062" s="1" t="s">
        <v>78</v>
      </c>
      <c r="B1062" s="2" t="s">
        <v>374</v>
      </c>
      <c r="C1062" s="2" t="s">
        <v>374</v>
      </c>
      <c r="D1062" s="2" t="s">
        <v>359</v>
      </c>
      <c r="E1062" s="2" t="s">
        <v>356</v>
      </c>
      <c r="F1062" s="2" t="s">
        <v>74</v>
      </c>
      <c r="G1062" s="13"/>
      <c r="H1062" s="17" t="e">
        <f>H1063</f>
        <v>#REF!</v>
      </c>
    </row>
    <row r="1063" spans="1:8" s="10" customFormat="1" ht="25.5">
      <c r="A1063" s="1" t="s">
        <v>123</v>
      </c>
      <c r="B1063" s="2" t="s">
        <v>374</v>
      </c>
      <c r="C1063" s="2" t="s">
        <v>374</v>
      </c>
      <c r="D1063" s="2" t="s">
        <v>359</v>
      </c>
      <c r="E1063" s="2" t="s">
        <v>356</v>
      </c>
      <c r="F1063" s="2" t="s">
        <v>74</v>
      </c>
      <c r="G1063" s="13" t="s">
        <v>124</v>
      </c>
      <c r="H1063" s="17" t="e">
        <f>H1064</f>
        <v>#REF!</v>
      </c>
    </row>
    <row r="1064" spans="1:8" s="10" customFormat="1">
      <c r="A1064" s="1" t="s">
        <v>125</v>
      </c>
      <c r="B1064" s="2" t="s">
        <v>374</v>
      </c>
      <c r="C1064" s="2" t="s">
        <v>374</v>
      </c>
      <c r="D1064" s="2" t="s">
        <v>359</v>
      </c>
      <c r="E1064" s="2" t="s">
        <v>356</v>
      </c>
      <c r="F1064" s="2" t="s">
        <v>74</v>
      </c>
      <c r="G1064" s="13">
        <v>620</v>
      </c>
      <c r="H1064" s="17" t="e">
        <f>#REF!</f>
        <v>#REF!</v>
      </c>
    </row>
    <row r="1065" spans="1:8" s="10" customFormat="1">
      <c r="A1065" s="1" t="s">
        <v>258</v>
      </c>
      <c r="B1065" s="2" t="s">
        <v>374</v>
      </c>
      <c r="C1065" s="2" t="s">
        <v>374</v>
      </c>
      <c r="D1065" s="2" t="s">
        <v>359</v>
      </c>
      <c r="E1065" s="2" t="s">
        <v>356</v>
      </c>
      <c r="F1065" s="2" t="s">
        <v>191</v>
      </c>
      <c r="G1065" s="13"/>
      <c r="H1065" s="17" t="e">
        <f>H1066+H1068</f>
        <v>#REF!</v>
      </c>
    </row>
    <row r="1066" spans="1:8" s="10" customFormat="1">
      <c r="A1066" s="1" t="s">
        <v>188</v>
      </c>
      <c r="B1066" s="2" t="s">
        <v>374</v>
      </c>
      <c r="C1066" s="2" t="s">
        <v>374</v>
      </c>
      <c r="D1066" s="2" t="s">
        <v>359</v>
      </c>
      <c r="E1066" s="2" t="s">
        <v>356</v>
      </c>
      <c r="F1066" s="2" t="s">
        <v>191</v>
      </c>
      <c r="G1066" s="13" t="s">
        <v>439</v>
      </c>
      <c r="H1066" s="17" t="e">
        <f>H1067</f>
        <v>#REF!</v>
      </c>
    </row>
    <row r="1067" spans="1:8" s="10" customFormat="1" ht="25.5">
      <c r="A1067" s="1" t="s">
        <v>195</v>
      </c>
      <c r="B1067" s="2" t="s">
        <v>374</v>
      </c>
      <c r="C1067" s="2" t="s">
        <v>374</v>
      </c>
      <c r="D1067" s="2" t="s">
        <v>359</v>
      </c>
      <c r="E1067" s="2" t="s">
        <v>356</v>
      </c>
      <c r="F1067" s="2" t="s">
        <v>191</v>
      </c>
      <c r="G1067" s="13" t="s">
        <v>245</v>
      </c>
      <c r="H1067" s="17" t="e">
        <f>#REF!</f>
        <v>#REF!</v>
      </c>
    </row>
    <row r="1068" spans="1:8" s="10" customFormat="1" ht="25.5">
      <c r="A1068" s="1" t="s">
        <v>123</v>
      </c>
      <c r="B1068" s="2" t="s">
        <v>374</v>
      </c>
      <c r="C1068" s="2" t="s">
        <v>374</v>
      </c>
      <c r="D1068" s="2" t="s">
        <v>359</v>
      </c>
      <c r="E1068" s="2" t="s">
        <v>356</v>
      </c>
      <c r="F1068" s="2" t="s">
        <v>191</v>
      </c>
      <c r="G1068" s="13">
        <v>600</v>
      </c>
      <c r="H1068" s="17" t="e">
        <f>H1069+H1070</f>
        <v>#REF!</v>
      </c>
    </row>
    <row r="1069" spans="1:8" s="10" customFormat="1">
      <c r="A1069" s="1" t="s">
        <v>111</v>
      </c>
      <c r="B1069" s="2" t="s">
        <v>374</v>
      </c>
      <c r="C1069" s="2" t="s">
        <v>374</v>
      </c>
      <c r="D1069" s="2" t="s">
        <v>359</v>
      </c>
      <c r="E1069" s="2" t="s">
        <v>356</v>
      </c>
      <c r="F1069" s="2" t="s">
        <v>191</v>
      </c>
      <c r="G1069" s="13" t="s">
        <v>75</v>
      </c>
      <c r="H1069" s="17" t="e">
        <f>#REF!</f>
        <v>#REF!</v>
      </c>
    </row>
    <row r="1070" spans="1:8" s="10" customFormat="1">
      <c r="A1070" s="1" t="s">
        <v>125</v>
      </c>
      <c r="B1070" s="2" t="s">
        <v>374</v>
      </c>
      <c r="C1070" s="2" t="s">
        <v>374</v>
      </c>
      <c r="D1070" s="2" t="s">
        <v>359</v>
      </c>
      <c r="E1070" s="2" t="s">
        <v>356</v>
      </c>
      <c r="F1070" s="2" t="s">
        <v>191</v>
      </c>
      <c r="G1070" s="13">
        <v>620</v>
      </c>
      <c r="H1070" s="17" t="e">
        <f>#REF!</f>
        <v>#REF!</v>
      </c>
    </row>
    <row r="1071" spans="1:8" s="10" customFormat="1">
      <c r="A1071" s="1" t="s">
        <v>190</v>
      </c>
      <c r="B1071" s="2" t="s">
        <v>374</v>
      </c>
      <c r="C1071" s="2" t="s">
        <v>374</v>
      </c>
      <c r="D1071" s="2" t="s">
        <v>359</v>
      </c>
      <c r="E1071" s="2" t="s">
        <v>356</v>
      </c>
      <c r="F1071" s="2" t="s">
        <v>192</v>
      </c>
      <c r="G1071" s="13"/>
      <c r="H1071" s="17" t="e">
        <f>H1072</f>
        <v>#REF!</v>
      </c>
    </row>
    <row r="1072" spans="1:8" s="10" customFormat="1">
      <c r="A1072" s="1" t="s">
        <v>361</v>
      </c>
      <c r="B1072" s="2" t="s">
        <v>374</v>
      </c>
      <c r="C1072" s="2" t="s">
        <v>374</v>
      </c>
      <c r="D1072" s="2" t="s">
        <v>359</v>
      </c>
      <c r="E1072" s="2" t="s">
        <v>356</v>
      </c>
      <c r="F1072" s="2" t="s">
        <v>192</v>
      </c>
      <c r="G1072" s="13">
        <v>500</v>
      </c>
      <c r="H1072" s="17" t="e">
        <f>H1073</f>
        <v>#REF!</v>
      </c>
    </row>
    <row r="1073" spans="1:8" s="10" customFormat="1">
      <c r="A1073" s="1" t="s">
        <v>108</v>
      </c>
      <c r="B1073" s="2" t="s">
        <v>374</v>
      </c>
      <c r="C1073" s="2" t="s">
        <v>374</v>
      </c>
      <c r="D1073" s="2" t="s">
        <v>359</v>
      </c>
      <c r="E1073" s="2" t="s">
        <v>356</v>
      </c>
      <c r="F1073" s="2" t="s">
        <v>192</v>
      </c>
      <c r="G1073" s="13" t="s">
        <v>109</v>
      </c>
      <c r="H1073" s="17" t="e">
        <f>#REF!</f>
        <v>#REF!</v>
      </c>
    </row>
    <row r="1074" spans="1:8" s="10" customFormat="1" ht="63.75">
      <c r="A1074" s="1" t="s">
        <v>631</v>
      </c>
      <c r="B1074" s="2" t="s">
        <v>374</v>
      </c>
      <c r="C1074" s="2" t="s">
        <v>374</v>
      </c>
      <c r="D1074" s="2" t="s">
        <v>324</v>
      </c>
      <c r="E1074" s="2" t="s">
        <v>81</v>
      </c>
      <c r="F1074" s="2" t="s">
        <v>66</v>
      </c>
      <c r="G1074" s="13"/>
      <c r="H1074" s="17" t="e">
        <f>H1075+H1080+H1084</f>
        <v>#REF!</v>
      </c>
    </row>
    <row r="1075" spans="1:8" s="10" customFormat="1" ht="38.25">
      <c r="A1075" s="1" t="s">
        <v>623</v>
      </c>
      <c r="B1075" s="2" t="s">
        <v>374</v>
      </c>
      <c r="C1075" s="2" t="s">
        <v>374</v>
      </c>
      <c r="D1075" s="2" t="s">
        <v>324</v>
      </c>
      <c r="E1075" s="2">
        <v>1</v>
      </c>
      <c r="F1075" s="2" t="s">
        <v>66</v>
      </c>
      <c r="G1075" s="13"/>
      <c r="H1075" s="17" t="e">
        <f>H1076</f>
        <v>#REF!</v>
      </c>
    </row>
    <row r="1076" spans="1:8" s="10" customFormat="1" ht="25.5">
      <c r="A1076" s="1" t="s">
        <v>59</v>
      </c>
      <c r="B1076" s="2" t="s">
        <v>374</v>
      </c>
      <c r="C1076" s="2" t="s">
        <v>374</v>
      </c>
      <c r="D1076" s="2" t="s">
        <v>324</v>
      </c>
      <c r="E1076" s="2">
        <v>1</v>
      </c>
      <c r="F1076" s="2" t="s">
        <v>671</v>
      </c>
      <c r="G1076" s="13"/>
      <c r="H1076" s="17" t="e">
        <f>H1077</f>
        <v>#REF!</v>
      </c>
    </row>
    <row r="1077" spans="1:8" s="10" customFormat="1" ht="25.5">
      <c r="A1077" s="1" t="s">
        <v>123</v>
      </c>
      <c r="B1077" s="2" t="s">
        <v>374</v>
      </c>
      <c r="C1077" s="2" t="s">
        <v>374</v>
      </c>
      <c r="D1077" s="2" t="s">
        <v>324</v>
      </c>
      <c r="E1077" s="2">
        <v>1</v>
      </c>
      <c r="F1077" s="2" t="s">
        <v>671</v>
      </c>
      <c r="G1077" s="13" t="s">
        <v>124</v>
      </c>
      <c r="H1077" s="17" t="e">
        <f>H1078</f>
        <v>#REF!</v>
      </c>
    </row>
    <row r="1078" spans="1:8" s="10" customFormat="1">
      <c r="A1078" s="1" t="s">
        <v>111</v>
      </c>
      <c r="B1078" s="2" t="s">
        <v>374</v>
      </c>
      <c r="C1078" s="2" t="s">
        <v>374</v>
      </c>
      <c r="D1078" s="2" t="s">
        <v>324</v>
      </c>
      <c r="E1078" s="2">
        <v>1</v>
      </c>
      <c r="F1078" s="2" t="s">
        <v>671</v>
      </c>
      <c r="G1078" s="13" t="s">
        <v>75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676</v>
      </c>
      <c r="B1080" s="2" t="s">
        <v>374</v>
      </c>
      <c r="C1080" s="2" t="s">
        <v>374</v>
      </c>
      <c r="D1080" s="2" t="s">
        <v>324</v>
      </c>
      <c r="E1080" s="2" t="s">
        <v>83</v>
      </c>
      <c r="F1080" s="2" t="s">
        <v>66</v>
      </c>
      <c r="G1080" s="13"/>
      <c r="H1080" s="17" t="e">
        <f>H1081</f>
        <v>#REF!</v>
      </c>
    </row>
    <row r="1081" spans="1:8" s="10" customFormat="1" ht="25.5">
      <c r="A1081" s="1" t="s">
        <v>59</v>
      </c>
      <c r="B1081" s="2" t="s">
        <v>374</v>
      </c>
      <c r="C1081" s="2" t="s">
        <v>374</v>
      </c>
      <c r="D1081" s="2" t="s">
        <v>324</v>
      </c>
      <c r="E1081" s="2" t="s">
        <v>83</v>
      </c>
      <c r="F1081" s="2" t="s">
        <v>671</v>
      </c>
      <c r="G1081" s="13"/>
      <c r="H1081" s="17" t="e">
        <f>H1082</f>
        <v>#REF!</v>
      </c>
    </row>
    <row r="1082" spans="1:8" s="10" customFormat="1" ht="25.5">
      <c r="A1082" s="1" t="s">
        <v>123</v>
      </c>
      <c r="B1082" s="2" t="s">
        <v>374</v>
      </c>
      <c r="C1082" s="2" t="s">
        <v>374</v>
      </c>
      <c r="D1082" s="2" t="s">
        <v>324</v>
      </c>
      <c r="E1082" s="2" t="s">
        <v>83</v>
      </c>
      <c r="F1082" s="2" t="s">
        <v>671</v>
      </c>
      <c r="G1082" s="13" t="s">
        <v>124</v>
      </c>
      <c r="H1082" s="17" t="e">
        <f>H1083</f>
        <v>#REF!</v>
      </c>
    </row>
    <row r="1083" spans="1:8" s="10" customFormat="1">
      <c r="A1083" s="1" t="s">
        <v>125</v>
      </c>
      <c r="B1083" s="2" t="s">
        <v>374</v>
      </c>
      <c r="C1083" s="2" t="s">
        <v>374</v>
      </c>
      <c r="D1083" s="2" t="s">
        <v>324</v>
      </c>
      <c r="E1083" s="2" t="s">
        <v>83</v>
      </c>
      <c r="F1083" s="2" t="s">
        <v>671</v>
      </c>
      <c r="G1083" s="13">
        <v>620</v>
      </c>
      <c r="H1083" s="17" t="e">
        <f>#REF!</f>
        <v>#REF!</v>
      </c>
    </row>
    <row r="1084" spans="1:8" s="10" customFormat="1">
      <c r="A1084" s="1" t="s">
        <v>58</v>
      </c>
      <c r="B1084" s="2" t="s">
        <v>374</v>
      </c>
      <c r="C1084" s="2" t="s">
        <v>374</v>
      </c>
      <c r="D1084" s="2" t="s">
        <v>324</v>
      </c>
      <c r="E1084" s="2" t="s">
        <v>305</v>
      </c>
      <c r="F1084" s="2" t="s">
        <v>66</v>
      </c>
      <c r="G1084" s="13"/>
      <c r="H1084" s="17" t="e">
        <f>H1085</f>
        <v>#REF!</v>
      </c>
    </row>
    <row r="1085" spans="1:8" s="10" customFormat="1" ht="25.5">
      <c r="A1085" s="1" t="s">
        <v>59</v>
      </c>
      <c r="B1085" s="2" t="s">
        <v>374</v>
      </c>
      <c r="C1085" s="2" t="s">
        <v>374</v>
      </c>
      <c r="D1085" s="2" t="s">
        <v>324</v>
      </c>
      <c r="E1085" s="2" t="s">
        <v>305</v>
      </c>
      <c r="F1085" s="2" t="s">
        <v>671</v>
      </c>
      <c r="G1085" s="13"/>
      <c r="H1085" s="17" t="e">
        <f>H1086</f>
        <v>#REF!</v>
      </c>
    </row>
    <row r="1086" spans="1:8" s="10" customFormat="1" ht="25.5">
      <c r="A1086" s="1" t="s">
        <v>123</v>
      </c>
      <c r="B1086" s="2" t="s">
        <v>374</v>
      </c>
      <c r="C1086" s="2" t="s">
        <v>374</v>
      </c>
      <c r="D1086" s="2" t="s">
        <v>324</v>
      </c>
      <c r="E1086" s="2" t="s">
        <v>305</v>
      </c>
      <c r="F1086" s="2" t="s">
        <v>671</v>
      </c>
      <c r="G1086" s="13" t="s">
        <v>124</v>
      </c>
      <c r="H1086" s="17" t="e">
        <f>H1087</f>
        <v>#REF!</v>
      </c>
    </row>
    <row r="1087" spans="1:8" s="10" customFormat="1">
      <c r="A1087" s="1" t="s">
        <v>111</v>
      </c>
      <c r="B1087" s="2" t="s">
        <v>374</v>
      </c>
      <c r="C1087" s="2" t="s">
        <v>374</v>
      </c>
      <c r="D1087" s="2" t="s">
        <v>324</v>
      </c>
      <c r="E1087" s="2" t="s">
        <v>305</v>
      </c>
      <c r="F1087" s="2" t="s">
        <v>671</v>
      </c>
      <c r="G1087" s="13" t="s">
        <v>75</v>
      </c>
      <c r="H1087" s="17" t="e">
        <f>#REF!</f>
        <v>#REF!</v>
      </c>
    </row>
    <row r="1088" spans="1:8" s="10" customFormat="1" ht="51">
      <c r="A1088" s="1" t="s">
        <v>67</v>
      </c>
      <c r="B1088" s="2" t="s">
        <v>374</v>
      </c>
      <c r="C1088" s="2" t="s">
        <v>374</v>
      </c>
      <c r="D1088" s="2" t="s">
        <v>362</v>
      </c>
      <c r="E1088" s="2" t="s">
        <v>81</v>
      </c>
      <c r="F1088" s="2" t="s">
        <v>66</v>
      </c>
      <c r="G1088" s="13"/>
      <c r="H1088" s="17" t="e">
        <f>H1089+H1103</f>
        <v>#REF!</v>
      </c>
    </row>
    <row r="1089" spans="1:8" s="10" customFormat="1">
      <c r="A1089" s="1" t="s">
        <v>68</v>
      </c>
      <c r="B1089" s="2" t="s">
        <v>374</v>
      </c>
      <c r="C1089" s="2" t="s">
        <v>374</v>
      </c>
      <c r="D1089" s="2" t="s">
        <v>362</v>
      </c>
      <c r="E1089" s="2" t="s">
        <v>83</v>
      </c>
      <c r="F1089" s="2" t="s">
        <v>66</v>
      </c>
      <c r="G1089" s="13"/>
      <c r="H1089" s="17" t="e">
        <f>H1090+H1094+H1100</f>
        <v>#REF!</v>
      </c>
    </row>
    <row r="1090" spans="1:8" s="10" customFormat="1">
      <c r="A1090" s="1" t="s">
        <v>78</v>
      </c>
      <c r="B1090" s="2" t="s">
        <v>374</v>
      </c>
      <c r="C1090" s="2" t="s">
        <v>374</v>
      </c>
      <c r="D1090" s="2" t="s">
        <v>362</v>
      </c>
      <c r="E1090" s="2" t="s">
        <v>83</v>
      </c>
      <c r="F1090" s="2" t="s">
        <v>74</v>
      </c>
      <c r="G1090" s="13"/>
      <c r="H1090" s="17" t="e">
        <f>H1091</f>
        <v>#REF!</v>
      </c>
    </row>
    <row r="1091" spans="1:8" s="10" customFormat="1" ht="25.5">
      <c r="A1091" s="1" t="s">
        <v>123</v>
      </c>
      <c r="B1091" s="2" t="s">
        <v>374</v>
      </c>
      <c r="C1091" s="2" t="s">
        <v>374</v>
      </c>
      <c r="D1091" s="2" t="s">
        <v>362</v>
      </c>
      <c r="E1091" s="2" t="s">
        <v>83</v>
      </c>
      <c r="F1091" s="2" t="s">
        <v>74</v>
      </c>
      <c r="G1091" s="13" t="s">
        <v>124</v>
      </c>
      <c r="H1091" s="17" t="e">
        <f>H1092+H1093</f>
        <v>#REF!</v>
      </c>
    </row>
    <row r="1092" spans="1:8" s="10" customFormat="1">
      <c r="A1092" s="1" t="s">
        <v>111</v>
      </c>
      <c r="B1092" s="2" t="s">
        <v>374</v>
      </c>
      <c r="C1092" s="2" t="s">
        <v>374</v>
      </c>
      <c r="D1092" s="2" t="s">
        <v>362</v>
      </c>
      <c r="E1092" s="2" t="s">
        <v>83</v>
      </c>
      <c r="F1092" s="2" t="s">
        <v>74</v>
      </c>
      <c r="G1092" s="13" t="s">
        <v>75</v>
      </c>
      <c r="H1092" s="17" t="e">
        <f>#REF!</f>
        <v>#REF!</v>
      </c>
    </row>
    <row r="1093" spans="1:8" s="10" customFormat="1">
      <c r="A1093" s="1" t="s">
        <v>125</v>
      </c>
      <c r="B1093" s="2" t="s">
        <v>374</v>
      </c>
      <c r="C1093" s="2" t="s">
        <v>374</v>
      </c>
      <c r="D1093" s="2" t="s">
        <v>362</v>
      </c>
      <c r="E1093" s="2" t="s">
        <v>83</v>
      </c>
      <c r="F1093" s="2" t="s">
        <v>74</v>
      </c>
      <c r="G1093" s="13">
        <v>620</v>
      </c>
      <c r="H1093" s="17" t="e">
        <f>#REF!</f>
        <v>#REF!</v>
      </c>
    </row>
    <row r="1094" spans="1:8" s="10" customFormat="1" ht="25.5">
      <c r="A1094" s="1" t="s">
        <v>59</v>
      </c>
      <c r="B1094" s="2" t="s">
        <v>374</v>
      </c>
      <c r="C1094" s="2" t="s">
        <v>374</v>
      </c>
      <c r="D1094" s="2" t="s">
        <v>362</v>
      </c>
      <c r="E1094" s="2" t="s">
        <v>83</v>
      </c>
      <c r="F1094" s="2" t="s">
        <v>671</v>
      </c>
      <c r="G1094" s="13"/>
      <c r="H1094" s="17" t="e">
        <f>H1095+H1097</f>
        <v>#REF!</v>
      </c>
    </row>
    <row r="1095" spans="1:8" s="10" customFormat="1" ht="25.5">
      <c r="A1095" s="1" t="s">
        <v>670</v>
      </c>
      <c r="B1095" s="2" t="s">
        <v>374</v>
      </c>
      <c r="C1095" s="2" t="s">
        <v>374</v>
      </c>
      <c r="D1095" s="2" t="s">
        <v>362</v>
      </c>
      <c r="E1095" s="2" t="s">
        <v>83</v>
      </c>
      <c r="F1095" s="2" t="s">
        <v>671</v>
      </c>
      <c r="G1095" s="13" t="s">
        <v>132</v>
      </c>
      <c r="H1095" s="17" t="e">
        <f>H1096</f>
        <v>#REF!</v>
      </c>
    </row>
    <row r="1096" spans="1:8" s="10" customFormat="1" ht="25.5">
      <c r="A1096" s="1" t="s">
        <v>77</v>
      </c>
      <c r="B1096" s="2" t="s">
        <v>374</v>
      </c>
      <c r="C1096" s="2" t="s">
        <v>374</v>
      </c>
      <c r="D1096" s="2" t="s">
        <v>362</v>
      </c>
      <c r="E1096" s="2" t="s">
        <v>83</v>
      </c>
      <c r="F1096" s="2" t="s">
        <v>671</v>
      </c>
      <c r="G1096" s="13" t="s">
        <v>73</v>
      </c>
      <c r="H1096" s="17" t="e">
        <f>#REF!</f>
        <v>#REF!</v>
      </c>
    </row>
    <row r="1097" spans="1:8" s="10" customFormat="1" ht="25.5">
      <c r="A1097" s="1" t="s">
        <v>123</v>
      </c>
      <c r="B1097" s="2" t="s">
        <v>374</v>
      </c>
      <c r="C1097" s="2" t="s">
        <v>374</v>
      </c>
      <c r="D1097" s="2" t="s">
        <v>362</v>
      </c>
      <c r="E1097" s="2" t="s">
        <v>83</v>
      </c>
      <c r="F1097" s="2" t="s">
        <v>671</v>
      </c>
      <c r="G1097" s="13" t="s">
        <v>124</v>
      </c>
      <c r="H1097" s="17" t="e">
        <f>H1098+H1099</f>
        <v>#REF!</v>
      </c>
    </row>
    <row r="1098" spans="1:8" s="10" customFormat="1">
      <c r="A1098" s="1" t="s">
        <v>111</v>
      </c>
      <c r="B1098" s="2" t="s">
        <v>374</v>
      </c>
      <c r="C1098" s="2" t="s">
        <v>374</v>
      </c>
      <c r="D1098" s="2" t="s">
        <v>362</v>
      </c>
      <c r="E1098" s="2" t="s">
        <v>83</v>
      </c>
      <c r="F1098" s="2" t="s">
        <v>671</v>
      </c>
      <c r="G1098" s="13" t="s">
        <v>75</v>
      </c>
      <c r="H1098" s="17" t="e">
        <f>#REF!</f>
        <v>#REF!</v>
      </c>
    </row>
    <row r="1099" spans="1:8" s="10" customFormat="1">
      <c r="A1099" s="1" t="s">
        <v>125</v>
      </c>
      <c r="B1099" s="2" t="s">
        <v>374</v>
      </c>
      <c r="C1099" s="2" t="s">
        <v>374</v>
      </c>
      <c r="D1099" s="2" t="s">
        <v>362</v>
      </c>
      <c r="E1099" s="2" t="s">
        <v>83</v>
      </c>
      <c r="F1099" s="2" t="s">
        <v>671</v>
      </c>
      <c r="G1099" s="13">
        <v>620</v>
      </c>
      <c r="H1099" s="17" t="e">
        <f>#REF!</f>
        <v>#REF!</v>
      </c>
    </row>
    <row r="1100" spans="1:8" s="10" customFormat="1" ht="25.5">
      <c r="A1100" s="1" t="s">
        <v>60</v>
      </c>
      <c r="B1100" s="2" t="s">
        <v>374</v>
      </c>
      <c r="C1100" s="2" t="s">
        <v>374</v>
      </c>
      <c r="D1100" s="2" t="s">
        <v>362</v>
      </c>
      <c r="E1100" s="2" t="s">
        <v>83</v>
      </c>
      <c r="F1100" s="2" t="s">
        <v>61</v>
      </c>
      <c r="G1100" s="13"/>
      <c r="H1100" s="17" t="e">
        <f>H1101</f>
        <v>#REF!</v>
      </c>
    </row>
    <row r="1101" spans="1:8" s="10" customFormat="1">
      <c r="A1101" s="1" t="s">
        <v>361</v>
      </c>
      <c r="B1101" s="2" t="s">
        <v>374</v>
      </c>
      <c r="C1101" s="2" t="s">
        <v>374</v>
      </c>
      <c r="D1101" s="2" t="s">
        <v>362</v>
      </c>
      <c r="E1101" s="2" t="s">
        <v>83</v>
      </c>
      <c r="F1101" s="2" t="s">
        <v>61</v>
      </c>
      <c r="G1101" s="13" t="s">
        <v>179</v>
      </c>
      <c r="H1101" s="17" t="e">
        <f>H1102</f>
        <v>#REF!</v>
      </c>
    </row>
    <row r="1102" spans="1:8" s="10" customFormat="1">
      <c r="A1102" s="1" t="s">
        <v>108</v>
      </c>
      <c r="B1102" s="2" t="s">
        <v>374</v>
      </c>
      <c r="C1102" s="2" t="s">
        <v>374</v>
      </c>
      <c r="D1102" s="2" t="s">
        <v>362</v>
      </c>
      <c r="E1102" s="2" t="s">
        <v>83</v>
      </c>
      <c r="F1102" s="2" t="s">
        <v>61</v>
      </c>
      <c r="G1102" s="13" t="s">
        <v>109</v>
      </c>
      <c r="H1102" s="17" t="e">
        <f>#REF!</f>
        <v>#REF!</v>
      </c>
    </row>
    <row r="1103" spans="1:8" s="10" customFormat="1" ht="38.25">
      <c r="A1103" s="1" t="s">
        <v>243</v>
      </c>
      <c r="B1103" s="2" t="s">
        <v>374</v>
      </c>
      <c r="C1103" s="2" t="s">
        <v>374</v>
      </c>
      <c r="D1103" s="2" t="s">
        <v>362</v>
      </c>
      <c r="E1103" s="2" t="s">
        <v>103</v>
      </c>
      <c r="F1103" s="2" t="s">
        <v>66</v>
      </c>
      <c r="G1103" s="13"/>
      <c r="H1103" s="17" t="e">
        <f>H1104+H1108</f>
        <v>#REF!</v>
      </c>
    </row>
    <row r="1104" spans="1:8" s="10" customFormat="1">
      <c r="A1104" s="1" t="s">
        <v>78</v>
      </c>
      <c r="B1104" s="2" t="s">
        <v>374</v>
      </c>
      <c r="C1104" s="2" t="s">
        <v>374</v>
      </c>
      <c r="D1104" s="2" t="s">
        <v>362</v>
      </c>
      <c r="E1104" s="2" t="s">
        <v>103</v>
      </c>
      <c r="F1104" s="2" t="s">
        <v>74</v>
      </c>
      <c r="G1104" s="13"/>
      <c r="H1104" s="17" t="e">
        <f>H1105</f>
        <v>#REF!</v>
      </c>
    </row>
    <row r="1105" spans="1:8" s="10" customFormat="1" ht="25.5">
      <c r="A1105" s="1" t="s">
        <v>123</v>
      </c>
      <c r="B1105" s="2" t="s">
        <v>374</v>
      </c>
      <c r="C1105" s="2" t="s">
        <v>374</v>
      </c>
      <c r="D1105" s="2" t="s">
        <v>362</v>
      </c>
      <c r="E1105" s="2" t="s">
        <v>103</v>
      </c>
      <c r="F1105" s="2" t="s">
        <v>74</v>
      </c>
      <c r="G1105" s="13" t="s">
        <v>124</v>
      </c>
      <c r="H1105" s="17" t="e">
        <f>H1106+H1107</f>
        <v>#REF!</v>
      </c>
    </row>
    <row r="1106" spans="1:8" s="10" customFormat="1">
      <c r="A1106" s="1" t="s">
        <v>111</v>
      </c>
      <c r="B1106" s="2" t="s">
        <v>374</v>
      </c>
      <c r="C1106" s="2" t="s">
        <v>374</v>
      </c>
      <c r="D1106" s="2" t="s">
        <v>362</v>
      </c>
      <c r="E1106" s="2" t="s">
        <v>103</v>
      </c>
      <c r="F1106" s="2" t="s">
        <v>74</v>
      </c>
      <c r="G1106" s="13" t="s">
        <v>75</v>
      </c>
      <c r="H1106" s="17" t="e">
        <f>#REF!</f>
        <v>#REF!</v>
      </c>
    </row>
    <row r="1107" spans="1:8" s="10" customFormat="1">
      <c r="A1107" s="1" t="s">
        <v>125</v>
      </c>
      <c r="B1107" s="2" t="s">
        <v>374</v>
      </c>
      <c r="C1107" s="2" t="s">
        <v>374</v>
      </c>
      <c r="D1107" s="2" t="s">
        <v>362</v>
      </c>
      <c r="E1107" s="2" t="s">
        <v>103</v>
      </c>
      <c r="F1107" s="2" t="s">
        <v>74</v>
      </c>
      <c r="G1107" s="13">
        <v>620</v>
      </c>
      <c r="H1107" s="17" t="e">
        <f>#REF!</f>
        <v>#REF!</v>
      </c>
    </row>
    <row r="1108" spans="1:8" s="10" customFormat="1" ht="25.5">
      <c r="A1108" s="1" t="s">
        <v>59</v>
      </c>
      <c r="B1108" s="2" t="s">
        <v>374</v>
      </c>
      <c r="C1108" s="2" t="s">
        <v>374</v>
      </c>
      <c r="D1108" s="2" t="s">
        <v>362</v>
      </c>
      <c r="E1108" s="2" t="s">
        <v>103</v>
      </c>
      <c r="F1108" s="2" t="s">
        <v>671</v>
      </c>
      <c r="G1108" s="13"/>
      <c r="H1108" s="17" t="e">
        <f>H1109+H1111</f>
        <v>#REF!</v>
      </c>
    </row>
    <row r="1109" spans="1:8" s="10" customFormat="1" ht="25.5">
      <c r="A1109" s="1" t="s">
        <v>670</v>
      </c>
      <c r="B1109" s="2" t="s">
        <v>374</v>
      </c>
      <c r="C1109" s="2" t="s">
        <v>374</v>
      </c>
      <c r="D1109" s="2" t="s">
        <v>362</v>
      </c>
      <c r="E1109" s="2" t="s">
        <v>103</v>
      </c>
      <c r="F1109" s="2" t="s">
        <v>671</v>
      </c>
      <c r="G1109" s="13" t="s">
        <v>132</v>
      </c>
      <c r="H1109" s="17" t="e">
        <f>H1110</f>
        <v>#REF!</v>
      </c>
    </row>
    <row r="1110" spans="1:8" s="10" customFormat="1" ht="25.5">
      <c r="A1110" s="1" t="s">
        <v>77</v>
      </c>
      <c r="B1110" s="2" t="s">
        <v>374</v>
      </c>
      <c r="C1110" s="2" t="s">
        <v>374</v>
      </c>
      <c r="D1110" s="2" t="s">
        <v>362</v>
      </c>
      <c r="E1110" s="2" t="s">
        <v>103</v>
      </c>
      <c r="F1110" s="2" t="s">
        <v>671</v>
      </c>
      <c r="G1110" s="13" t="s">
        <v>73</v>
      </c>
      <c r="H1110" s="17" t="e">
        <f>#REF!</f>
        <v>#REF!</v>
      </c>
    </row>
    <row r="1111" spans="1:8" s="10" customFormat="1" ht="25.5">
      <c r="A1111" s="1" t="s">
        <v>123</v>
      </c>
      <c r="B1111" s="2" t="s">
        <v>374</v>
      </c>
      <c r="C1111" s="2" t="s">
        <v>374</v>
      </c>
      <c r="D1111" s="2" t="s">
        <v>362</v>
      </c>
      <c r="E1111" s="2" t="s">
        <v>103</v>
      </c>
      <c r="F1111" s="2" t="s">
        <v>671</v>
      </c>
      <c r="G1111" s="13" t="s">
        <v>124</v>
      </c>
      <c r="H1111" s="17" t="e">
        <f>H1112</f>
        <v>#REF!</v>
      </c>
    </row>
    <row r="1112" spans="1:8" s="10" customFormat="1">
      <c r="A1112" s="1" t="s">
        <v>125</v>
      </c>
      <c r="B1112" s="2" t="s">
        <v>374</v>
      </c>
      <c r="C1112" s="2" t="s">
        <v>374</v>
      </c>
      <c r="D1112" s="2" t="s">
        <v>362</v>
      </c>
      <c r="E1112" s="2" t="s">
        <v>103</v>
      </c>
      <c r="F1112" s="2" t="s">
        <v>671</v>
      </c>
      <c r="G1112" s="13">
        <v>620</v>
      </c>
      <c r="H1112" s="17" t="e">
        <f>#REF!</f>
        <v>#REF!</v>
      </c>
    </row>
    <row r="1113" spans="1:8" s="10" customFormat="1">
      <c r="A1113" s="1" t="s">
        <v>443</v>
      </c>
      <c r="B1113" s="2" t="s">
        <v>374</v>
      </c>
      <c r="C1113" s="2" t="s">
        <v>324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506</v>
      </c>
      <c r="B1114" s="2" t="s">
        <v>374</v>
      </c>
      <c r="C1114" s="2" t="s">
        <v>324</v>
      </c>
      <c r="D1114" s="2" t="s">
        <v>336</v>
      </c>
      <c r="E1114" s="2" t="s">
        <v>391</v>
      </c>
      <c r="F1114" s="2" t="s">
        <v>66</v>
      </c>
      <c r="G1114" s="13"/>
      <c r="H1114" s="17" t="e">
        <f>H1115</f>
        <v>#REF!</v>
      </c>
    </row>
    <row r="1115" spans="1:8" s="10" customFormat="1">
      <c r="A1115" s="1" t="s">
        <v>78</v>
      </c>
      <c r="B1115" s="2" t="s">
        <v>374</v>
      </c>
      <c r="C1115" s="2" t="s">
        <v>324</v>
      </c>
      <c r="D1115" s="2" t="s">
        <v>336</v>
      </c>
      <c r="E1115" s="2" t="s">
        <v>391</v>
      </c>
      <c r="F1115" s="2" t="s">
        <v>74</v>
      </c>
      <c r="G1115" s="13"/>
      <c r="H1115" s="17" t="e">
        <f>H1116</f>
        <v>#REF!</v>
      </c>
    </row>
    <row r="1116" spans="1:8" s="10" customFormat="1" ht="25.5">
      <c r="A1116" s="1" t="s">
        <v>123</v>
      </c>
      <c r="B1116" s="2" t="s">
        <v>374</v>
      </c>
      <c r="C1116" s="2" t="s">
        <v>324</v>
      </c>
      <c r="D1116" s="2" t="s">
        <v>336</v>
      </c>
      <c r="E1116" s="2" t="s">
        <v>391</v>
      </c>
      <c r="F1116" s="2" t="s">
        <v>74</v>
      </c>
      <c r="G1116" s="13" t="s">
        <v>124</v>
      </c>
      <c r="H1116" s="17" t="e">
        <f>H1117</f>
        <v>#REF!</v>
      </c>
    </row>
    <row r="1117" spans="1:8" s="10" customFormat="1">
      <c r="A1117" s="1" t="s">
        <v>111</v>
      </c>
      <c r="B1117" s="2" t="s">
        <v>374</v>
      </c>
      <c r="C1117" s="2" t="s">
        <v>324</v>
      </c>
      <c r="D1117" s="2" t="s">
        <v>336</v>
      </c>
      <c r="E1117" s="2" t="s">
        <v>391</v>
      </c>
      <c r="F1117" s="2" t="s">
        <v>74</v>
      </c>
      <c r="G1117" s="13" t="s">
        <v>75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303</v>
      </c>
      <c r="B1119" s="2" t="s">
        <v>374</v>
      </c>
      <c r="C1119" s="2" t="s">
        <v>333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646</v>
      </c>
      <c r="B1120" s="2" t="s">
        <v>374</v>
      </c>
      <c r="C1120" s="2" t="s">
        <v>333</v>
      </c>
      <c r="D1120" s="2" t="s">
        <v>336</v>
      </c>
      <c r="E1120" s="2" t="s">
        <v>81</v>
      </c>
      <c r="F1120" s="2" t="s">
        <v>66</v>
      </c>
      <c r="G1120" s="13"/>
      <c r="H1120" s="39" t="e">
        <f>H1121+H1138+H1151+H1166+H1187</f>
        <v>#REF!</v>
      </c>
    </row>
    <row r="1121" spans="1:8" s="10" customFormat="1" ht="25.5">
      <c r="A1121" s="1" t="s">
        <v>235</v>
      </c>
      <c r="B1121" s="2" t="s">
        <v>374</v>
      </c>
      <c r="C1121" s="2" t="s">
        <v>333</v>
      </c>
      <c r="D1121" s="2" t="s">
        <v>336</v>
      </c>
      <c r="E1121" s="2" t="s">
        <v>82</v>
      </c>
      <c r="F1121" s="2" t="s">
        <v>66</v>
      </c>
      <c r="G1121" s="13"/>
      <c r="H1121" s="39" t="e">
        <f>H1122+H1126+H1129+H1135</f>
        <v>#REF!</v>
      </c>
    </row>
    <row r="1122" spans="1:8" s="10" customFormat="1">
      <c r="A1122" s="1" t="s">
        <v>78</v>
      </c>
      <c r="B1122" s="2" t="s">
        <v>374</v>
      </c>
      <c r="C1122" s="2" t="s">
        <v>333</v>
      </c>
      <c r="D1122" s="2" t="s">
        <v>336</v>
      </c>
      <c r="E1122" s="2" t="s">
        <v>82</v>
      </c>
      <c r="F1122" s="2" t="s">
        <v>74</v>
      </c>
      <c r="G1122" s="13"/>
      <c r="H1122" s="39" t="e">
        <f>H1123</f>
        <v>#REF!</v>
      </c>
    </row>
    <row r="1123" spans="1:8" s="10" customFormat="1" ht="25.5">
      <c r="A1123" s="1" t="s">
        <v>123</v>
      </c>
      <c r="B1123" s="2" t="s">
        <v>374</v>
      </c>
      <c r="C1123" s="2" t="s">
        <v>333</v>
      </c>
      <c r="D1123" s="2" t="s">
        <v>336</v>
      </c>
      <c r="E1123" s="2" t="s">
        <v>82</v>
      </c>
      <c r="F1123" s="2" t="s">
        <v>74</v>
      </c>
      <c r="G1123" s="13" t="s">
        <v>124</v>
      </c>
      <c r="H1123" s="39" t="e">
        <f>H1124+H1125</f>
        <v>#REF!</v>
      </c>
    </row>
    <row r="1124" spans="1:8" s="10" customFormat="1">
      <c r="A1124" s="1" t="s">
        <v>111</v>
      </c>
      <c r="B1124" s="2" t="s">
        <v>374</v>
      </c>
      <c r="C1124" s="2" t="s">
        <v>333</v>
      </c>
      <c r="D1124" s="2" t="s">
        <v>336</v>
      </c>
      <c r="E1124" s="2" t="s">
        <v>82</v>
      </c>
      <c r="F1124" s="2" t="s">
        <v>74</v>
      </c>
      <c r="G1124" s="13" t="s">
        <v>75</v>
      </c>
      <c r="H1124" s="39" t="e">
        <f>#REF!</f>
        <v>#REF!</v>
      </c>
    </row>
    <row r="1125" spans="1:8" s="10" customFormat="1">
      <c r="A1125" s="1" t="s">
        <v>125</v>
      </c>
      <c r="B1125" s="2" t="s">
        <v>374</v>
      </c>
      <c r="C1125" s="2" t="s">
        <v>333</v>
      </c>
      <c r="D1125" s="2" t="s">
        <v>336</v>
      </c>
      <c r="E1125" s="2" t="s">
        <v>82</v>
      </c>
      <c r="F1125" s="2" t="s">
        <v>74</v>
      </c>
      <c r="G1125" s="13">
        <v>620</v>
      </c>
      <c r="H1125" s="39" t="e">
        <f>#REF!</f>
        <v>#REF!</v>
      </c>
    </row>
    <row r="1126" spans="1:8" s="10" customFormat="1" ht="51">
      <c r="A1126" s="1" t="s">
        <v>611</v>
      </c>
      <c r="B1126" s="2" t="s">
        <v>374</v>
      </c>
      <c r="C1126" s="2" t="s">
        <v>333</v>
      </c>
      <c r="D1126" s="2" t="s">
        <v>336</v>
      </c>
      <c r="E1126" s="2" t="s">
        <v>82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92</v>
      </c>
      <c r="B1127" s="2" t="s">
        <v>374</v>
      </c>
      <c r="C1127" s="2" t="s">
        <v>333</v>
      </c>
      <c r="D1127" s="2" t="s">
        <v>336</v>
      </c>
      <c r="E1127" s="2" t="s">
        <v>82</v>
      </c>
      <c r="F1127" s="2">
        <v>7011</v>
      </c>
      <c r="G1127" s="13" t="s">
        <v>380</v>
      </c>
      <c r="H1127" s="17" t="e">
        <f>H1128</f>
        <v>#REF!</v>
      </c>
    </row>
    <row r="1128" spans="1:8" s="10" customFormat="1">
      <c r="A1128" s="1" t="s">
        <v>140</v>
      </c>
      <c r="B1128" s="2" t="s">
        <v>374</v>
      </c>
      <c r="C1128" s="2" t="s">
        <v>333</v>
      </c>
      <c r="D1128" s="2" t="s">
        <v>336</v>
      </c>
      <c r="E1128" s="2" t="s">
        <v>82</v>
      </c>
      <c r="F1128" s="2">
        <v>7011</v>
      </c>
      <c r="G1128" s="13" t="s">
        <v>116</v>
      </c>
      <c r="H1128" s="17" t="e">
        <f>#REF!</f>
        <v>#REF!</v>
      </c>
    </row>
    <row r="1129" spans="1:8" s="10" customFormat="1">
      <c r="A1129" s="1" t="s">
        <v>352</v>
      </c>
      <c r="B1129" s="2" t="s">
        <v>374</v>
      </c>
      <c r="C1129" s="2" t="s">
        <v>333</v>
      </c>
      <c r="D1129" s="2" t="s">
        <v>336</v>
      </c>
      <c r="E1129" s="2" t="s">
        <v>82</v>
      </c>
      <c r="F1129" s="2" t="s">
        <v>239</v>
      </c>
      <c r="G1129" s="13"/>
      <c r="H1129" s="39" t="e">
        <f>H1130+H1132</f>
        <v>#REF!</v>
      </c>
    </row>
    <row r="1130" spans="1:8" s="10" customFormat="1" ht="25.5">
      <c r="A1130" s="1" t="s">
        <v>131</v>
      </c>
      <c r="B1130" s="2" t="s">
        <v>374</v>
      </c>
      <c r="C1130" s="2" t="s">
        <v>333</v>
      </c>
      <c r="D1130" s="2" t="s">
        <v>336</v>
      </c>
      <c r="E1130" s="2" t="s">
        <v>82</v>
      </c>
      <c r="F1130" s="2" t="s">
        <v>239</v>
      </c>
      <c r="G1130" s="13" t="s">
        <v>132</v>
      </c>
      <c r="H1130" s="39" t="e">
        <f>H1131</f>
        <v>#REF!</v>
      </c>
    </row>
    <row r="1131" spans="1:8" s="10" customFormat="1" ht="25.5">
      <c r="A1131" s="1" t="s">
        <v>77</v>
      </c>
      <c r="B1131" s="2" t="s">
        <v>374</v>
      </c>
      <c r="C1131" s="2" t="s">
        <v>333</v>
      </c>
      <c r="D1131" s="2" t="s">
        <v>336</v>
      </c>
      <c r="E1131" s="2" t="s">
        <v>82</v>
      </c>
      <c r="F1131" s="2" t="s">
        <v>239</v>
      </c>
      <c r="G1131" s="13" t="s">
        <v>73</v>
      </c>
      <c r="H1131" s="39" t="e">
        <f>#REF!</f>
        <v>#REF!</v>
      </c>
    </row>
    <row r="1132" spans="1:8" s="10" customFormat="1" ht="25.5">
      <c r="A1132" s="1" t="s">
        <v>123</v>
      </c>
      <c r="B1132" s="2" t="s">
        <v>374</v>
      </c>
      <c r="C1132" s="2" t="s">
        <v>333</v>
      </c>
      <c r="D1132" s="2" t="s">
        <v>336</v>
      </c>
      <c r="E1132" s="2" t="s">
        <v>82</v>
      </c>
      <c r="F1132" s="2" t="s">
        <v>239</v>
      </c>
      <c r="G1132" s="13" t="s">
        <v>124</v>
      </c>
      <c r="H1132" s="39" t="e">
        <f>H1133+H1134</f>
        <v>#REF!</v>
      </c>
    </row>
    <row r="1133" spans="1:8" s="10" customFormat="1">
      <c r="A1133" s="1" t="s">
        <v>111</v>
      </c>
      <c r="B1133" s="2" t="s">
        <v>374</v>
      </c>
      <c r="C1133" s="2" t="s">
        <v>333</v>
      </c>
      <c r="D1133" s="2" t="s">
        <v>336</v>
      </c>
      <c r="E1133" s="2" t="s">
        <v>82</v>
      </c>
      <c r="F1133" s="2" t="s">
        <v>239</v>
      </c>
      <c r="G1133" s="13" t="s">
        <v>75</v>
      </c>
      <c r="H1133" s="39" t="e">
        <f>#REF!</f>
        <v>#REF!</v>
      </c>
    </row>
    <row r="1134" spans="1:8" s="10" customFormat="1">
      <c r="A1134" s="1" t="s">
        <v>125</v>
      </c>
      <c r="B1134" s="2" t="s">
        <v>374</v>
      </c>
      <c r="C1134" s="2" t="s">
        <v>333</v>
      </c>
      <c r="D1134" s="2" t="s">
        <v>336</v>
      </c>
      <c r="E1134" s="2" t="s">
        <v>82</v>
      </c>
      <c r="F1134" s="2" t="s">
        <v>239</v>
      </c>
      <c r="G1134" s="13">
        <v>620</v>
      </c>
      <c r="H1134" s="39" t="e">
        <f>#REF!</f>
        <v>#REF!</v>
      </c>
    </row>
    <row r="1135" spans="1:8" s="10" customFormat="1" ht="25.5">
      <c r="A1135" s="1" t="s">
        <v>240</v>
      </c>
      <c r="B1135" s="2" t="s">
        <v>374</v>
      </c>
      <c r="C1135" s="2" t="s">
        <v>333</v>
      </c>
      <c r="D1135" s="2" t="s">
        <v>336</v>
      </c>
      <c r="E1135" s="2" t="s">
        <v>82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361</v>
      </c>
      <c r="B1136" s="2" t="s">
        <v>374</v>
      </c>
      <c r="C1136" s="2" t="s">
        <v>333</v>
      </c>
      <c r="D1136" s="2" t="s">
        <v>336</v>
      </c>
      <c r="E1136" s="2" t="s">
        <v>82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108</v>
      </c>
      <c r="B1137" s="2" t="s">
        <v>374</v>
      </c>
      <c r="C1137" s="2" t="s">
        <v>333</v>
      </c>
      <c r="D1137" s="2" t="s">
        <v>336</v>
      </c>
      <c r="E1137" s="2" t="s">
        <v>82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647</v>
      </c>
      <c r="B1138" s="2" t="s">
        <v>374</v>
      </c>
      <c r="C1138" s="2" t="s">
        <v>333</v>
      </c>
      <c r="D1138" s="2" t="s">
        <v>336</v>
      </c>
      <c r="E1138" s="2" t="s">
        <v>83</v>
      </c>
      <c r="F1138" s="2" t="s">
        <v>66</v>
      </c>
      <c r="G1138" s="13"/>
      <c r="H1138" s="39" t="e">
        <f>H1139+H1142+H1145</f>
        <v>#REF!</v>
      </c>
    </row>
    <row r="1139" spans="1:8" s="10" customFormat="1">
      <c r="A1139" s="1" t="s">
        <v>78</v>
      </c>
      <c r="B1139" s="2" t="s">
        <v>374</v>
      </c>
      <c r="C1139" s="2" t="s">
        <v>333</v>
      </c>
      <c r="D1139" s="2" t="s">
        <v>336</v>
      </c>
      <c r="E1139" s="2" t="s">
        <v>83</v>
      </c>
      <c r="F1139" s="2" t="s">
        <v>74</v>
      </c>
      <c r="G1139" s="13"/>
      <c r="H1139" s="17" t="e">
        <f>H1140</f>
        <v>#REF!</v>
      </c>
    </row>
    <row r="1140" spans="1:8" s="10" customFormat="1" ht="25.5">
      <c r="A1140" s="1" t="s">
        <v>123</v>
      </c>
      <c r="B1140" s="2" t="s">
        <v>374</v>
      </c>
      <c r="C1140" s="2" t="s">
        <v>333</v>
      </c>
      <c r="D1140" s="2" t="s">
        <v>336</v>
      </c>
      <c r="E1140" s="2" t="s">
        <v>83</v>
      </c>
      <c r="F1140" s="2" t="s">
        <v>74</v>
      </c>
      <c r="G1140" s="13" t="s">
        <v>124</v>
      </c>
      <c r="H1140" s="17" t="e">
        <f>H1141</f>
        <v>#REF!</v>
      </c>
    </row>
    <row r="1141" spans="1:8" s="10" customFormat="1">
      <c r="A1141" s="1" t="s">
        <v>111</v>
      </c>
      <c r="B1141" s="2" t="s">
        <v>374</v>
      </c>
      <c r="C1141" s="2" t="s">
        <v>333</v>
      </c>
      <c r="D1141" s="2" t="s">
        <v>336</v>
      </c>
      <c r="E1141" s="2" t="s">
        <v>83</v>
      </c>
      <c r="F1141" s="2" t="s">
        <v>74</v>
      </c>
      <c r="G1141" s="13" t="s">
        <v>75</v>
      </c>
      <c r="H1141" s="17" t="e">
        <f>#REF!</f>
        <v>#REF!</v>
      </c>
    </row>
    <row r="1142" spans="1:8" s="10" customFormat="1" ht="51">
      <c r="A1142" s="1" t="s">
        <v>611</v>
      </c>
      <c r="B1142" s="2" t="s">
        <v>374</v>
      </c>
      <c r="C1142" s="2" t="s">
        <v>333</v>
      </c>
      <c r="D1142" s="2" t="s">
        <v>336</v>
      </c>
      <c r="E1142" s="2" t="s">
        <v>83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92</v>
      </c>
      <c r="B1143" s="2" t="s">
        <v>374</v>
      </c>
      <c r="C1143" s="2" t="s">
        <v>333</v>
      </c>
      <c r="D1143" s="2" t="s">
        <v>336</v>
      </c>
      <c r="E1143" s="2" t="s">
        <v>83</v>
      </c>
      <c r="F1143" s="2">
        <v>7011</v>
      </c>
      <c r="G1143" s="13" t="s">
        <v>380</v>
      </c>
      <c r="H1143" s="17" t="e">
        <f>H1144</f>
        <v>#REF!</v>
      </c>
    </row>
    <row r="1144" spans="1:8" s="10" customFormat="1">
      <c r="A1144" s="1" t="s">
        <v>140</v>
      </c>
      <c r="B1144" s="2" t="s">
        <v>374</v>
      </c>
      <c r="C1144" s="2" t="s">
        <v>333</v>
      </c>
      <c r="D1144" s="2" t="s">
        <v>336</v>
      </c>
      <c r="E1144" s="2" t="s">
        <v>83</v>
      </c>
      <c r="F1144" s="2">
        <v>7011</v>
      </c>
      <c r="G1144" s="13" t="s">
        <v>116</v>
      </c>
      <c r="H1144" s="17" t="e">
        <f>#REF!</f>
        <v>#REF!</v>
      </c>
    </row>
    <row r="1145" spans="1:8" s="10" customFormat="1">
      <c r="A1145" s="1" t="s">
        <v>352</v>
      </c>
      <c r="B1145" s="2" t="s">
        <v>374</v>
      </c>
      <c r="C1145" s="2" t="s">
        <v>333</v>
      </c>
      <c r="D1145" s="2" t="s">
        <v>336</v>
      </c>
      <c r="E1145" s="2" t="s">
        <v>83</v>
      </c>
      <c r="F1145" s="2" t="s">
        <v>239</v>
      </c>
      <c r="G1145" s="13"/>
      <c r="H1145" s="39" t="e">
        <f>H1146+H1148</f>
        <v>#REF!</v>
      </c>
    </row>
    <row r="1146" spans="1:8" s="10" customFormat="1" ht="25.5">
      <c r="A1146" s="1" t="s">
        <v>131</v>
      </c>
      <c r="B1146" s="2" t="s">
        <v>374</v>
      </c>
      <c r="C1146" s="2" t="s">
        <v>333</v>
      </c>
      <c r="D1146" s="2" t="s">
        <v>336</v>
      </c>
      <c r="E1146" s="2" t="s">
        <v>83</v>
      </c>
      <c r="F1146" s="2" t="s">
        <v>239</v>
      </c>
      <c r="G1146" s="13" t="s">
        <v>132</v>
      </c>
      <c r="H1146" s="39" t="e">
        <f>H1147</f>
        <v>#REF!</v>
      </c>
    </row>
    <row r="1147" spans="1:8" s="10" customFormat="1" ht="25.5">
      <c r="A1147" s="1" t="s">
        <v>77</v>
      </c>
      <c r="B1147" s="2" t="s">
        <v>374</v>
      </c>
      <c r="C1147" s="2" t="s">
        <v>333</v>
      </c>
      <c r="D1147" s="2" t="s">
        <v>336</v>
      </c>
      <c r="E1147" s="2" t="s">
        <v>83</v>
      </c>
      <c r="F1147" s="2" t="s">
        <v>239</v>
      </c>
      <c r="G1147" s="13" t="s">
        <v>73</v>
      </c>
      <c r="H1147" s="17" t="e">
        <f>#REF!</f>
        <v>#REF!</v>
      </c>
    </row>
    <row r="1148" spans="1:8" s="10" customFormat="1" ht="25.5">
      <c r="A1148" s="1" t="s">
        <v>123</v>
      </c>
      <c r="B1148" s="2" t="s">
        <v>374</v>
      </c>
      <c r="C1148" s="2" t="s">
        <v>333</v>
      </c>
      <c r="D1148" s="2" t="s">
        <v>336</v>
      </c>
      <c r="E1148" s="2" t="s">
        <v>83</v>
      </c>
      <c r="F1148" s="2" t="s">
        <v>239</v>
      </c>
      <c r="G1148" s="13" t="s">
        <v>124</v>
      </c>
      <c r="H1148" s="39" t="e">
        <f>H1149+H1150</f>
        <v>#REF!</v>
      </c>
    </row>
    <row r="1149" spans="1:8" s="10" customFormat="1">
      <c r="A1149" s="1" t="s">
        <v>111</v>
      </c>
      <c r="B1149" s="2" t="s">
        <v>374</v>
      </c>
      <c r="C1149" s="2" t="s">
        <v>333</v>
      </c>
      <c r="D1149" s="2" t="s">
        <v>336</v>
      </c>
      <c r="E1149" s="2" t="s">
        <v>83</v>
      </c>
      <c r="F1149" s="2" t="s">
        <v>239</v>
      </c>
      <c r="G1149" s="13" t="s">
        <v>75</v>
      </c>
      <c r="H1149" s="39" t="e">
        <f>#REF!</f>
        <v>#REF!</v>
      </c>
    </row>
    <row r="1150" spans="1:8" s="10" customFormat="1">
      <c r="A1150" s="1" t="s">
        <v>125</v>
      </c>
      <c r="B1150" s="2" t="s">
        <v>374</v>
      </c>
      <c r="C1150" s="2" t="s">
        <v>333</v>
      </c>
      <c r="D1150" s="2" t="s">
        <v>336</v>
      </c>
      <c r="E1150" s="2" t="s">
        <v>83</v>
      </c>
      <c r="F1150" s="2" t="s">
        <v>239</v>
      </c>
      <c r="G1150" s="13">
        <v>620</v>
      </c>
      <c r="H1150" s="39" t="e">
        <f>#REF!</f>
        <v>#REF!</v>
      </c>
    </row>
    <row r="1151" spans="1:8" s="10" customFormat="1">
      <c r="A1151" s="1" t="s">
        <v>561</v>
      </c>
      <c r="B1151" s="2" t="s">
        <v>374</v>
      </c>
      <c r="C1151" s="2" t="s">
        <v>333</v>
      </c>
      <c r="D1151" s="2" t="s">
        <v>336</v>
      </c>
      <c r="E1151" s="2" t="s">
        <v>103</v>
      </c>
      <c r="F1151" s="2" t="s">
        <v>66</v>
      </c>
      <c r="G1151" s="13"/>
      <c r="H1151" s="39" t="e">
        <f>H1152+H1156+H1159+H1163</f>
        <v>#REF!</v>
      </c>
    </row>
    <row r="1152" spans="1:8" s="10" customFormat="1">
      <c r="A1152" s="1" t="s">
        <v>78</v>
      </c>
      <c r="B1152" s="2" t="s">
        <v>374</v>
      </c>
      <c r="C1152" s="2" t="s">
        <v>333</v>
      </c>
      <c r="D1152" s="2" t="s">
        <v>336</v>
      </c>
      <c r="E1152" s="2" t="s">
        <v>103</v>
      </c>
      <c r="F1152" s="2" t="s">
        <v>74</v>
      </c>
      <c r="G1152" s="13"/>
      <c r="H1152" s="17" t="e">
        <f>H1153</f>
        <v>#REF!</v>
      </c>
    </row>
    <row r="1153" spans="1:8" s="10" customFormat="1" ht="25.5">
      <c r="A1153" s="1" t="s">
        <v>123</v>
      </c>
      <c r="B1153" s="2" t="s">
        <v>374</v>
      </c>
      <c r="C1153" s="2" t="s">
        <v>333</v>
      </c>
      <c r="D1153" s="2" t="s">
        <v>336</v>
      </c>
      <c r="E1153" s="2" t="s">
        <v>103</v>
      </c>
      <c r="F1153" s="2" t="s">
        <v>74</v>
      </c>
      <c r="G1153" s="13" t="s">
        <v>124</v>
      </c>
      <c r="H1153" s="17" t="e">
        <f>H1154+H1155</f>
        <v>#REF!</v>
      </c>
    </row>
    <row r="1154" spans="1:8" s="10" customFormat="1">
      <c r="A1154" s="1" t="s">
        <v>111</v>
      </c>
      <c r="B1154" s="2" t="s">
        <v>374</v>
      </c>
      <c r="C1154" s="2" t="s">
        <v>333</v>
      </c>
      <c r="D1154" s="2" t="s">
        <v>336</v>
      </c>
      <c r="E1154" s="2" t="s">
        <v>103</v>
      </c>
      <c r="F1154" s="2" t="s">
        <v>74</v>
      </c>
      <c r="G1154" s="13" t="s">
        <v>75</v>
      </c>
      <c r="H1154" s="17" t="e">
        <f>#REF!</f>
        <v>#REF!</v>
      </c>
    </row>
    <row r="1155" spans="1:8" s="10" customFormat="1">
      <c r="A1155" s="1" t="s">
        <v>125</v>
      </c>
      <c r="B1155" s="2" t="s">
        <v>374</v>
      </c>
      <c r="C1155" s="2" t="s">
        <v>333</v>
      </c>
      <c r="D1155" s="2" t="s">
        <v>336</v>
      </c>
      <c r="E1155" s="2" t="s">
        <v>103</v>
      </c>
      <c r="F1155" s="2" t="s">
        <v>74</v>
      </c>
      <c r="G1155" s="13">
        <v>620</v>
      </c>
      <c r="H1155" s="17" t="e">
        <f>#REF!</f>
        <v>#REF!</v>
      </c>
    </row>
    <row r="1156" spans="1:8" s="10" customFormat="1" ht="51">
      <c r="A1156" s="1" t="s">
        <v>611</v>
      </c>
      <c r="B1156" s="2" t="s">
        <v>374</v>
      </c>
      <c r="C1156" s="2" t="s">
        <v>333</v>
      </c>
      <c r="D1156" s="2" t="s">
        <v>336</v>
      </c>
      <c r="E1156" s="2" t="s">
        <v>103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92</v>
      </c>
      <c r="B1157" s="2" t="s">
        <v>374</v>
      </c>
      <c r="C1157" s="2" t="s">
        <v>333</v>
      </c>
      <c r="D1157" s="2" t="s">
        <v>336</v>
      </c>
      <c r="E1157" s="2" t="s">
        <v>103</v>
      </c>
      <c r="F1157" s="2">
        <v>7011</v>
      </c>
      <c r="G1157" s="13" t="s">
        <v>380</v>
      </c>
      <c r="H1157" s="17" t="e">
        <f>H1158</f>
        <v>#REF!</v>
      </c>
    </row>
    <row r="1158" spans="1:8" s="10" customFormat="1">
      <c r="A1158" s="1" t="s">
        <v>140</v>
      </c>
      <c r="B1158" s="2" t="s">
        <v>374</v>
      </c>
      <c r="C1158" s="2" t="s">
        <v>333</v>
      </c>
      <c r="D1158" s="2" t="s">
        <v>336</v>
      </c>
      <c r="E1158" s="2" t="s">
        <v>103</v>
      </c>
      <c r="F1158" s="2">
        <v>7011</v>
      </c>
      <c r="G1158" s="13" t="s">
        <v>116</v>
      </c>
      <c r="H1158" s="17" t="e">
        <f>#REF!</f>
        <v>#REF!</v>
      </c>
    </row>
    <row r="1159" spans="1:8" s="10" customFormat="1">
      <c r="A1159" s="1" t="s">
        <v>352</v>
      </c>
      <c r="B1159" s="2" t="s">
        <v>374</v>
      </c>
      <c r="C1159" s="2" t="s">
        <v>333</v>
      </c>
      <c r="D1159" s="2" t="s">
        <v>336</v>
      </c>
      <c r="E1159" s="2" t="s">
        <v>103</v>
      </c>
      <c r="F1159" s="2" t="s">
        <v>239</v>
      </c>
      <c r="G1159" s="13"/>
      <c r="H1159" s="39" t="e">
        <f>H1160</f>
        <v>#REF!</v>
      </c>
    </row>
    <row r="1160" spans="1:8" s="10" customFormat="1" ht="25.5">
      <c r="A1160" s="1" t="s">
        <v>123</v>
      </c>
      <c r="B1160" s="2" t="s">
        <v>374</v>
      </c>
      <c r="C1160" s="2" t="s">
        <v>333</v>
      </c>
      <c r="D1160" s="2" t="s">
        <v>336</v>
      </c>
      <c r="E1160" s="2" t="s">
        <v>103</v>
      </c>
      <c r="F1160" s="2" t="s">
        <v>239</v>
      </c>
      <c r="G1160" s="13" t="s">
        <v>124</v>
      </c>
      <c r="H1160" s="17" t="e">
        <f>H1161+H1162</f>
        <v>#REF!</v>
      </c>
    </row>
    <row r="1161" spans="1:8" s="10" customFormat="1">
      <c r="A1161" s="1" t="s">
        <v>111</v>
      </c>
      <c r="B1161" s="2" t="s">
        <v>374</v>
      </c>
      <c r="C1161" s="2" t="s">
        <v>333</v>
      </c>
      <c r="D1161" s="2" t="s">
        <v>336</v>
      </c>
      <c r="E1161" s="2" t="s">
        <v>103</v>
      </c>
      <c r="F1161" s="2" t="s">
        <v>239</v>
      </c>
      <c r="G1161" s="13" t="s">
        <v>75</v>
      </c>
      <c r="H1161" s="17" t="e">
        <f>#REF!</f>
        <v>#REF!</v>
      </c>
    </row>
    <row r="1162" spans="1:8" s="10" customFormat="1">
      <c r="A1162" s="1" t="s">
        <v>125</v>
      </c>
      <c r="B1162" s="2" t="s">
        <v>374</v>
      </c>
      <c r="C1162" s="2" t="s">
        <v>333</v>
      </c>
      <c r="D1162" s="2" t="s">
        <v>336</v>
      </c>
      <c r="E1162" s="2" t="s">
        <v>103</v>
      </c>
      <c r="F1162" s="2" t="s">
        <v>239</v>
      </c>
      <c r="G1162" s="13">
        <v>620</v>
      </c>
      <c r="H1162" s="17" t="e">
        <f>#REF!</f>
        <v>#REF!</v>
      </c>
    </row>
    <row r="1163" spans="1:8" s="10" customFormat="1" ht="63.75">
      <c r="A1163" s="1" t="s">
        <v>648</v>
      </c>
      <c r="B1163" s="2" t="s">
        <v>374</v>
      </c>
      <c r="C1163" s="2" t="s">
        <v>333</v>
      </c>
      <c r="D1163" s="2" t="s">
        <v>336</v>
      </c>
      <c r="E1163" s="2" t="s">
        <v>103</v>
      </c>
      <c r="F1163" s="2" t="s">
        <v>241</v>
      </c>
      <c r="G1163" s="13"/>
      <c r="H1163" s="17" t="e">
        <f>H1164</f>
        <v>#REF!</v>
      </c>
    </row>
    <row r="1164" spans="1:8" s="10" customFormat="1">
      <c r="A1164" s="1" t="s">
        <v>361</v>
      </c>
      <c r="B1164" s="2" t="s">
        <v>374</v>
      </c>
      <c r="C1164" s="2" t="s">
        <v>333</v>
      </c>
      <c r="D1164" s="2" t="s">
        <v>336</v>
      </c>
      <c r="E1164" s="2" t="s">
        <v>103</v>
      </c>
      <c r="F1164" s="2" t="s">
        <v>241</v>
      </c>
      <c r="G1164" s="13" t="s">
        <v>179</v>
      </c>
      <c r="H1164" s="17" t="e">
        <f>H1165</f>
        <v>#REF!</v>
      </c>
    </row>
    <row r="1165" spans="1:8" s="10" customFormat="1">
      <c r="A1165" s="1" t="s">
        <v>101</v>
      </c>
      <c r="B1165" s="2" t="s">
        <v>374</v>
      </c>
      <c r="C1165" s="2" t="s">
        <v>333</v>
      </c>
      <c r="D1165" s="2" t="s">
        <v>336</v>
      </c>
      <c r="E1165" s="2" t="s">
        <v>103</v>
      </c>
      <c r="F1165" s="2" t="s">
        <v>241</v>
      </c>
      <c r="G1165" s="13" t="s">
        <v>102</v>
      </c>
      <c r="H1165" s="17" t="e">
        <f>#REF!</f>
        <v>#REF!</v>
      </c>
    </row>
    <row r="1166" spans="1:8" s="10" customFormat="1" ht="25.5">
      <c r="A1166" s="1" t="s">
        <v>649</v>
      </c>
      <c r="B1166" s="2" t="s">
        <v>374</v>
      </c>
      <c r="C1166" s="2" t="s">
        <v>333</v>
      </c>
      <c r="D1166" s="2" t="s">
        <v>336</v>
      </c>
      <c r="E1166" s="2" t="s">
        <v>356</v>
      </c>
      <c r="F1166" s="2" t="s">
        <v>66</v>
      </c>
      <c r="G1166" s="13"/>
      <c r="H1166" s="17" t="e">
        <f>H1167+H1172+H1179+H1184</f>
        <v>#REF!</v>
      </c>
    </row>
    <row r="1167" spans="1:8" s="10" customFormat="1" ht="51">
      <c r="A1167" s="1" t="s">
        <v>572</v>
      </c>
      <c r="B1167" s="2" t="s">
        <v>374</v>
      </c>
      <c r="C1167" s="2" t="s">
        <v>333</v>
      </c>
      <c r="D1167" s="2" t="s">
        <v>336</v>
      </c>
      <c r="E1167" s="2" t="s">
        <v>356</v>
      </c>
      <c r="F1167" s="2" t="s">
        <v>573</v>
      </c>
      <c r="G1167" s="13"/>
      <c r="H1167" s="17" t="e">
        <f>H1168+H1170</f>
        <v>#REF!</v>
      </c>
    </row>
    <row r="1168" spans="1:8" s="10" customFormat="1" ht="51">
      <c r="A1168" s="1" t="s">
        <v>153</v>
      </c>
      <c r="B1168" s="2" t="s">
        <v>374</v>
      </c>
      <c r="C1168" s="2" t="s">
        <v>333</v>
      </c>
      <c r="D1168" s="2" t="s">
        <v>336</v>
      </c>
      <c r="E1168" s="2" t="s">
        <v>356</v>
      </c>
      <c r="F1168" s="2" t="s">
        <v>573</v>
      </c>
      <c r="G1168" s="13">
        <v>100</v>
      </c>
      <c r="H1168" s="17" t="e">
        <f>H1169</f>
        <v>#REF!</v>
      </c>
    </row>
    <row r="1169" spans="1:8" s="10" customFormat="1" ht="25.5">
      <c r="A1169" s="1" t="s">
        <v>76</v>
      </c>
      <c r="B1169" s="2" t="s">
        <v>374</v>
      </c>
      <c r="C1169" s="2" t="s">
        <v>333</v>
      </c>
      <c r="D1169" s="2" t="s">
        <v>336</v>
      </c>
      <c r="E1169" s="2" t="s">
        <v>356</v>
      </c>
      <c r="F1169" s="2" t="s">
        <v>573</v>
      </c>
      <c r="G1169" s="13">
        <v>120</v>
      </c>
      <c r="H1169" s="17" t="e">
        <f>#REF!</f>
        <v>#REF!</v>
      </c>
    </row>
    <row r="1170" spans="1:8" s="10" customFormat="1" ht="25.5">
      <c r="A1170" s="1" t="s">
        <v>131</v>
      </c>
      <c r="B1170" s="2" t="s">
        <v>374</v>
      </c>
      <c r="C1170" s="2" t="s">
        <v>333</v>
      </c>
      <c r="D1170" s="2" t="s">
        <v>336</v>
      </c>
      <c r="E1170" s="2" t="s">
        <v>356</v>
      </c>
      <c r="F1170" s="2" t="s">
        <v>573</v>
      </c>
      <c r="G1170" s="13">
        <v>200</v>
      </c>
      <c r="H1170" s="17" t="e">
        <f>H1171</f>
        <v>#REF!</v>
      </c>
    </row>
    <row r="1171" spans="1:8" s="10" customFormat="1" ht="25.5">
      <c r="A1171" s="1" t="s">
        <v>77</v>
      </c>
      <c r="B1171" s="2" t="s">
        <v>374</v>
      </c>
      <c r="C1171" s="2" t="s">
        <v>333</v>
      </c>
      <c r="D1171" s="2" t="s">
        <v>336</v>
      </c>
      <c r="E1171" s="2" t="s">
        <v>356</v>
      </c>
      <c r="F1171" s="2" t="s">
        <v>573</v>
      </c>
      <c r="G1171" s="13">
        <v>240</v>
      </c>
      <c r="H1171" s="17" t="e">
        <f>#REF!</f>
        <v>#REF!</v>
      </c>
    </row>
    <row r="1172" spans="1:8" s="10" customFormat="1" ht="25.5">
      <c r="A1172" s="1" t="s">
        <v>755</v>
      </c>
      <c r="B1172" s="2" t="s">
        <v>374</v>
      </c>
      <c r="C1172" s="2" t="s">
        <v>333</v>
      </c>
      <c r="D1172" s="2" t="s">
        <v>336</v>
      </c>
      <c r="E1172" s="2" t="s">
        <v>356</v>
      </c>
      <c r="F1172" s="2" t="s">
        <v>71</v>
      </c>
      <c r="G1172" s="13"/>
      <c r="H1172" s="17" t="e">
        <f>H1173+H1175+H1177</f>
        <v>#REF!</v>
      </c>
    </row>
    <row r="1173" spans="1:8" s="10" customFormat="1" ht="51">
      <c r="A1173" s="1" t="s">
        <v>153</v>
      </c>
      <c r="B1173" s="2" t="s">
        <v>374</v>
      </c>
      <c r="C1173" s="2" t="s">
        <v>333</v>
      </c>
      <c r="D1173" s="2" t="s">
        <v>336</v>
      </c>
      <c r="E1173" s="2" t="s">
        <v>356</v>
      </c>
      <c r="F1173" s="2" t="s">
        <v>71</v>
      </c>
      <c r="G1173" s="13" t="s">
        <v>130</v>
      </c>
      <c r="H1173" s="17" t="e">
        <f>H1174</f>
        <v>#REF!</v>
      </c>
    </row>
    <row r="1174" spans="1:8" s="10" customFormat="1" ht="25.5">
      <c r="A1174" s="1" t="s">
        <v>76</v>
      </c>
      <c r="B1174" s="2" t="s">
        <v>374</v>
      </c>
      <c r="C1174" s="2" t="s">
        <v>333</v>
      </c>
      <c r="D1174" s="2" t="s">
        <v>336</v>
      </c>
      <c r="E1174" s="2" t="s">
        <v>356</v>
      </c>
      <c r="F1174" s="2" t="s">
        <v>71</v>
      </c>
      <c r="G1174" s="13">
        <v>120</v>
      </c>
      <c r="H1174" s="17" t="e">
        <f>#REF!</f>
        <v>#REF!</v>
      </c>
    </row>
    <row r="1175" spans="1:8" s="10" customFormat="1" ht="25.5">
      <c r="A1175" s="1" t="s">
        <v>131</v>
      </c>
      <c r="B1175" s="2" t="s">
        <v>374</v>
      </c>
      <c r="C1175" s="2" t="s">
        <v>333</v>
      </c>
      <c r="D1175" s="2" t="s">
        <v>336</v>
      </c>
      <c r="E1175" s="2" t="s">
        <v>356</v>
      </c>
      <c r="F1175" s="2" t="s">
        <v>71</v>
      </c>
      <c r="G1175" s="13" t="s">
        <v>132</v>
      </c>
      <c r="H1175" s="39" t="e">
        <f>H1176</f>
        <v>#REF!</v>
      </c>
    </row>
    <row r="1176" spans="1:8" s="10" customFormat="1" ht="25.5">
      <c r="A1176" s="1" t="s">
        <v>77</v>
      </c>
      <c r="B1176" s="2" t="s">
        <v>374</v>
      </c>
      <c r="C1176" s="2" t="s">
        <v>333</v>
      </c>
      <c r="D1176" s="2" t="s">
        <v>336</v>
      </c>
      <c r="E1176" s="2" t="s">
        <v>356</v>
      </c>
      <c r="F1176" s="2" t="s">
        <v>71</v>
      </c>
      <c r="G1176" s="13">
        <v>240</v>
      </c>
      <c r="H1176" s="39" t="e">
        <f>#REF!</f>
        <v>#REF!</v>
      </c>
    </row>
    <row r="1177" spans="1:8" s="10" customFormat="1">
      <c r="A1177" s="1" t="s">
        <v>92</v>
      </c>
      <c r="B1177" s="2" t="s">
        <v>374</v>
      </c>
      <c r="C1177" s="2" t="s">
        <v>333</v>
      </c>
      <c r="D1177" s="2" t="s">
        <v>336</v>
      </c>
      <c r="E1177" s="2" t="s">
        <v>356</v>
      </c>
      <c r="F1177" s="2" t="s">
        <v>71</v>
      </c>
      <c r="G1177" s="13">
        <v>800</v>
      </c>
      <c r="H1177" s="39" t="e">
        <f>H1178</f>
        <v>#REF!</v>
      </c>
    </row>
    <row r="1178" spans="1:8" s="10" customFormat="1">
      <c r="A1178" s="1" t="s">
        <v>80</v>
      </c>
      <c r="B1178" s="2" t="s">
        <v>374</v>
      </c>
      <c r="C1178" s="2" t="s">
        <v>333</v>
      </c>
      <c r="D1178" s="2" t="s">
        <v>336</v>
      </c>
      <c r="E1178" s="2" t="s">
        <v>356</v>
      </c>
      <c r="F1178" s="2" t="s">
        <v>71</v>
      </c>
      <c r="G1178" s="13">
        <v>850</v>
      </c>
      <c r="H1178" s="39" t="e">
        <f>#REF!</f>
        <v>#REF!</v>
      </c>
    </row>
    <row r="1179" spans="1:8" s="10" customFormat="1">
      <c r="A1179" s="1" t="s">
        <v>352</v>
      </c>
      <c r="B1179" s="2" t="s">
        <v>374</v>
      </c>
      <c r="C1179" s="2" t="s">
        <v>333</v>
      </c>
      <c r="D1179" s="2" t="s">
        <v>336</v>
      </c>
      <c r="E1179" s="2" t="s">
        <v>356</v>
      </c>
      <c r="F1179" s="2" t="s">
        <v>239</v>
      </c>
      <c r="G1179" s="13"/>
      <c r="H1179" s="39" t="e">
        <f>H1180+H1182</f>
        <v>#REF!</v>
      </c>
    </row>
    <row r="1180" spans="1:8" s="10" customFormat="1" ht="25.5">
      <c r="A1180" s="1" t="s">
        <v>131</v>
      </c>
      <c r="B1180" s="2" t="s">
        <v>374</v>
      </c>
      <c r="C1180" s="2" t="s">
        <v>333</v>
      </c>
      <c r="D1180" s="2" t="s">
        <v>336</v>
      </c>
      <c r="E1180" s="2" t="s">
        <v>356</v>
      </c>
      <c r="F1180" s="2" t="s">
        <v>239</v>
      </c>
      <c r="G1180" s="13" t="s">
        <v>132</v>
      </c>
      <c r="H1180" s="39" t="e">
        <f>H1181</f>
        <v>#REF!</v>
      </c>
    </row>
    <row r="1181" spans="1:8" s="10" customFormat="1" ht="25.5">
      <c r="A1181" s="1" t="s">
        <v>77</v>
      </c>
      <c r="B1181" s="2" t="s">
        <v>374</v>
      </c>
      <c r="C1181" s="2" t="s">
        <v>333</v>
      </c>
      <c r="D1181" s="2" t="s">
        <v>336</v>
      </c>
      <c r="E1181" s="2" t="s">
        <v>356</v>
      </c>
      <c r="F1181" s="2" t="s">
        <v>239</v>
      </c>
      <c r="G1181" s="13">
        <v>240</v>
      </c>
      <c r="H1181" s="39" t="e">
        <f>#REF!</f>
        <v>#REF!</v>
      </c>
    </row>
    <row r="1182" spans="1:8" s="10" customFormat="1" ht="25.5">
      <c r="A1182" s="1" t="s">
        <v>123</v>
      </c>
      <c r="B1182" s="2" t="s">
        <v>374</v>
      </c>
      <c r="C1182" s="2" t="s">
        <v>333</v>
      </c>
      <c r="D1182" s="2" t="s">
        <v>336</v>
      </c>
      <c r="E1182" s="2" t="s">
        <v>356</v>
      </c>
      <c r="F1182" s="2" t="s">
        <v>239</v>
      </c>
      <c r="G1182" s="13" t="s">
        <v>124</v>
      </c>
      <c r="H1182" s="39" t="e">
        <f>H1183</f>
        <v>#REF!</v>
      </c>
    </row>
    <row r="1183" spans="1:8" s="10" customFormat="1">
      <c r="A1183" s="1" t="s">
        <v>125</v>
      </c>
      <c r="B1183" s="2" t="s">
        <v>374</v>
      </c>
      <c r="C1183" s="2" t="s">
        <v>333</v>
      </c>
      <c r="D1183" s="2" t="s">
        <v>336</v>
      </c>
      <c r="E1183" s="2" t="s">
        <v>356</v>
      </c>
      <c r="F1183" s="2" t="s">
        <v>239</v>
      </c>
      <c r="G1183" s="13">
        <v>620</v>
      </c>
      <c r="H1183" s="39" t="e">
        <f>#REF!</f>
        <v>#REF!</v>
      </c>
    </row>
    <row r="1184" spans="1:8" s="10" customFormat="1" ht="63.75">
      <c r="A1184" s="1" t="s">
        <v>395</v>
      </c>
      <c r="B1184" s="2" t="s">
        <v>374</v>
      </c>
      <c r="C1184" s="2" t="s">
        <v>333</v>
      </c>
      <c r="D1184" s="2" t="s">
        <v>336</v>
      </c>
      <c r="E1184" s="2" t="s">
        <v>356</v>
      </c>
      <c r="F1184" s="2" t="s">
        <v>242</v>
      </c>
      <c r="G1184" s="13"/>
      <c r="H1184" s="39" t="e">
        <f>H1185</f>
        <v>#REF!</v>
      </c>
    </row>
    <row r="1185" spans="1:8" s="10" customFormat="1">
      <c r="A1185" s="1" t="s">
        <v>361</v>
      </c>
      <c r="B1185" s="2" t="s">
        <v>374</v>
      </c>
      <c r="C1185" s="2" t="s">
        <v>333</v>
      </c>
      <c r="D1185" s="2" t="s">
        <v>336</v>
      </c>
      <c r="E1185" s="2" t="s">
        <v>356</v>
      </c>
      <c r="F1185" s="2" t="s">
        <v>242</v>
      </c>
      <c r="G1185" s="13" t="s">
        <v>179</v>
      </c>
      <c r="H1185" s="39" t="e">
        <f>H1186</f>
        <v>#REF!</v>
      </c>
    </row>
    <row r="1186" spans="1:8" s="10" customFormat="1">
      <c r="A1186" s="1" t="s">
        <v>108</v>
      </c>
      <c r="B1186" s="2" t="s">
        <v>374</v>
      </c>
      <c r="C1186" s="2" t="s">
        <v>333</v>
      </c>
      <c r="D1186" s="2" t="s">
        <v>336</v>
      </c>
      <c r="E1186" s="2" t="s">
        <v>356</v>
      </c>
      <c r="F1186" s="2" t="s">
        <v>242</v>
      </c>
      <c r="G1186" s="13" t="s">
        <v>109</v>
      </c>
      <c r="H1186" s="39" t="e">
        <f>#REF!</f>
        <v>#REF!</v>
      </c>
    </row>
    <row r="1187" spans="1:8" s="10" customFormat="1">
      <c r="A1187" s="1" t="s">
        <v>233</v>
      </c>
      <c r="B1187" s="2" t="s">
        <v>374</v>
      </c>
      <c r="C1187" s="2" t="s">
        <v>324</v>
      </c>
      <c r="D1187" s="2" t="s">
        <v>336</v>
      </c>
      <c r="E1187" s="2" t="s">
        <v>305</v>
      </c>
      <c r="F1187" s="2" t="s">
        <v>66</v>
      </c>
      <c r="G1187" s="13"/>
      <c r="H1187" s="39" t="e">
        <f>H1188</f>
        <v>#REF!</v>
      </c>
    </row>
    <row r="1188" spans="1:8" s="10" customFormat="1">
      <c r="A1188" s="1" t="s">
        <v>352</v>
      </c>
      <c r="B1188" s="2" t="s">
        <v>374</v>
      </c>
      <c r="C1188" s="2" t="s">
        <v>333</v>
      </c>
      <c r="D1188" s="2" t="s">
        <v>336</v>
      </c>
      <c r="E1188" s="2" t="s">
        <v>305</v>
      </c>
      <c r="F1188" s="2" t="s">
        <v>239</v>
      </c>
      <c r="G1188" s="13"/>
      <c r="H1188" s="39" t="e">
        <f>H1189+H1191</f>
        <v>#REF!</v>
      </c>
    </row>
    <row r="1189" spans="1:8" s="10" customFormat="1" ht="25.5">
      <c r="A1189" s="1" t="s">
        <v>131</v>
      </c>
      <c r="B1189" s="2" t="s">
        <v>374</v>
      </c>
      <c r="C1189" s="2" t="s">
        <v>333</v>
      </c>
      <c r="D1189" s="2" t="s">
        <v>336</v>
      </c>
      <c r="E1189" s="2" t="s">
        <v>305</v>
      </c>
      <c r="F1189" s="2" t="s">
        <v>239</v>
      </c>
      <c r="G1189" s="13" t="s">
        <v>132</v>
      </c>
      <c r="H1189" s="17" t="e">
        <f>H1190</f>
        <v>#REF!</v>
      </c>
    </row>
    <row r="1190" spans="1:8" s="10" customFormat="1" ht="25.5">
      <c r="A1190" s="1" t="s">
        <v>77</v>
      </c>
      <c r="B1190" s="2" t="s">
        <v>374</v>
      </c>
      <c r="C1190" s="2" t="s">
        <v>333</v>
      </c>
      <c r="D1190" s="2" t="s">
        <v>336</v>
      </c>
      <c r="E1190" s="2" t="s">
        <v>305</v>
      </c>
      <c r="F1190" s="2" t="s">
        <v>239</v>
      </c>
      <c r="G1190" s="13">
        <v>240</v>
      </c>
      <c r="H1190" s="17" t="e">
        <f>#REF!</f>
        <v>#REF!</v>
      </c>
    </row>
    <row r="1191" spans="1:8" s="10" customFormat="1">
      <c r="A1191" s="1" t="s">
        <v>188</v>
      </c>
      <c r="B1191" s="2" t="s">
        <v>374</v>
      </c>
      <c r="C1191" s="2" t="s">
        <v>333</v>
      </c>
      <c r="D1191" s="2" t="s">
        <v>336</v>
      </c>
      <c r="E1191" s="2" t="s">
        <v>305</v>
      </c>
      <c r="F1191" s="2" t="s">
        <v>239</v>
      </c>
      <c r="G1191" s="13">
        <v>300</v>
      </c>
      <c r="H1191" s="17" t="e">
        <f>H1192</f>
        <v>#REF!</v>
      </c>
    </row>
    <row r="1192" spans="1:8" s="10" customFormat="1">
      <c r="A1192" s="1" t="s">
        <v>189</v>
      </c>
      <c r="B1192" s="2" t="s">
        <v>374</v>
      </c>
      <c r="C1192" s="2" t="s">
        <v>333</v>
      </c>
      <c r="D1192" s="2" t="s">
        <v>336</v>
      </c>
      <c r="E1192" s="2" t="s">
        <v>305</v>
      </c>
      <c r="F1192" s="2" t="s">
        <v>239</v>
      </c>
      <c r="G1192" s="13">
        <v>360</v>
      </c>
      <c r="H1192" s="17" t="e">
        <f>#REF!</f>
        <v>#REF!</v>
      </c>
    </row>
    <row r="1193" spans="1:8" s="10" customFormat="1" ht="25.5">
      <c r="A1193" s="1" t="s">
        <v>585</v>
      </c>
      <c r="B1193" s="2" t="s">
        <v>374</v>
      </c>
      <c r="C1193" s="2" t="s">
        <v>333</v>
      </c>
      <c r="D1193" s="2" t="s">
        <v>359</v>
      </c>
      <c r="E1193" s="2" t="s">
        <v>81</v>
      </c>
      <c r="F1193" s="2" t="s">
        <v>66</v>
      </c>
      <c r="G1193" s="13"/>
      <c r="H1193" s="17" t="e">
        <f>H1194</f>
        <v>#REF!</v>
      </c>
    </row>
    <row r="1194" spans="1:8" s="10" customFormat="1">
      <c r="A1194" s="1" t="s">
        <v>525</v>
      </c>
      <c r="B1194" s="2" t="s">
        <v>374</v>
      </c>
      <c r="C1194" s="2" t="s">
        <v>333</v>
      </c>
      <c r="D1194" s="2" t="s">
        <v>359</v>
      </c>
      <c r="E1194" s="2" t="s">
        <v>306</v>
      </c>
      <c r="F1194" s="2" t="s">
        <v>66</v>
      </c>
      <c r="G1194" s="13"/>
      <c r="H1194" s="17" t="e">
        <f>H1195+H1198</f>
        <v>#REF!</v>
      </c>
    </row>
    <row r="1195" spans="1:8" s="10" customFormat="1">
      <c r="A1195" s="1" t="s">
        <v>78</v>
      </c>
      <c r="B1195" s="2" t="s">
        <v>374</v>
      </c>
      <c r="C1195" s="2" t="s">
        <v>333</v>
      </c>
      <c r="D1195" s="2" t="s">
        <v>359</v>
      </c>
      <c r="E1195" s="2" t="s">
        <v>306</v>
      </c>
      <c r="F1195" s="2" t="s">
        <v>74</v>
      </c>
      <c r="G1195" s="13"/>
      <c r="H1195" s="17" t="e">
        <f>H1196</f>
        <v>#REF!</v>
      </c>
    </row>
    <row r="1196" spans="1:8" s="10" customFormat="1" ht="25.5">
      <c r="A1196" s="1" t="s">
        <v>123</v>
      </c>
      <c r="B1196" s="2" t="s">
        <v>374</v>
      </c>
      <c r="C1196" s="2" t="s">
        <v>333</v>
      </c>
      <c r="D1196" s="2" t="s">
        <v>359</v>
      </c>
      <c r="E1196" s="2" t="s">
        <v>306</v>
      </c>
      <c r="F1196" s="2" t="s">
        <v>74</v>
      </c>
      <c r="G1196" s="13" t="s">
        <v>124</v>
      </c>
      <c r="H1196" s="17" t="e">
        <f>H1197</f>
        <v>#REF!</v>
      </c>
    </row>
    <row r="1197" spans="1:8" s="10" customFormat="1">
      <c r="A1197" s="1" t="s">
        <v>125</v>
      </c>
      <c r="B1197" s="2" t="s">
        <v>374</v>
      </c>
      <c r="C1197" s="2" t="s">
        <v>333</v>
      </c>
      <c r="D1197" s="2" t="s">
        <v>359</v>
      </c>
      <c r="E1197" s="2" t="s">
        <v>306</v>
      </c>
      <c r="F1197" s="2" t="s">
        <v>74</v>
      </c>
      <c r="G1197" s="13">
        <v>620</v>
      </c>
      <c r="H1197" s="17" t="e">
        <f>#REF!</f>
        <v>#REF!</v>
      </c>
    </row>
    <row r="1198" spans="1:8" s="10" customFormat="1">
      <c r="A1198" s="1" t="s">
        <v>352</v>
      </c>
      <c r="B1198" s="2" t="s">
        <v>374</v>
      </c>
      <c r="C1198" s="2" t="s">
        <v>333</v>
      </c>
      <c r="D1198" s="2" t="s">
        <v>359</v>
      </c>
      <c r="E1198" s="2" t="s">
        <v>306</v>
      </c>
      <c r="F1198" s="2" t="s">
        <v>239</v>
      </c>
      <c r="G1198" s="13"/>
      <c r="H1198" s="17" t="e">
        <f>H1199</f>
        <v>#REF!</v>
      </c>
    </row>
    <row r="1199" spans="1:8" s="10" customFormat="1" ht="25.5">
      <c r="A1199" s="1" t="s">
        <v>123</v>
      </c>
      <c r="B1199" s="2" t="s">
        <v>374</v>
      </c>
      <c r="C1199" s="2" t="s">
        <v>333</v>
      </c>
      <c r="D1199" s="2" t="s">
        <v>359</v>
      </c>
      <c r="E1199" s="2" t="s">
        <v>306</v>
      </c>
      <c r="F1199" s="2" t="s">
        <v>239</v>
      </c>
      <c r="G1199" s="13" t="s">
        <v>124</v>
      </c>
      <c r="H1199" s="17" t="e">
        <f>H1200</f>
        <v>#REF!</v>
      </c>
    </row>
    <row r="1200" spans="1:8" s="10" customFormat="1">
      <c r="A1200" s="1" t="s">
        <v>111</v>
      </c>
      <c r="B1200" s="2" t="s">
        <v>374</v>
      </c>
      <c r="C1200" s="2" t="s">
        <v>333</v>
      </c>
      <c r="D1200" s="2" t="s">
        <v>359</v>
      </c>
      <c r="E1200" s="2" t="s">
        <v>306</v>
      </c>
      <c r="F1200" s="2" t="s">
        <v>239</v>
      </c>
      <c r="G1200" s="13" t="s">
        <v>75</v>
      </c>
      <c r="H1200" s="17" t="e">
        <f>#REF!</f>
        <v>#REF!</v>
      </c>
    </row>
    <row r="1201" spans="1:8" s="10" customFormat="1" ht="63.75">
      <c r="A1201" s="1" t="s">
        <v>631</v>
      </c>
      <c r="B1201" s="2" t="s">
        <v>374</v>
      </c>
      <c r="C1201" s="2" t="s">
        <v>333</v>
      </c>
      <c r="D1201" s="2" t="s">
        <v>324</v>
      </c>
      <c r="E1201" s="2" t="s">
        <v>81</v>
      </c>
      <c r="F1201" s="2" t="s">
        <v>66</v>
      </c>
      <c r="G1201" s="13"/>
      <c r="H1201" s="17" t="e">
        <f>H1202+H1206+H1210+H1214</f>
        <v>#REF!</v>
      </c>
    </row>
    <row r="1202" spans="1:8" s="10" customFormat="1" ht="38.25">
      <c r="A1202" s="1" t="s">
        <v>623</v>
      </c>
      <c r="B1202" s="2" t="s">
        <v>374</v>
      </c>
      <c r="C1202" s="2" t="s">
        <v>333</v>
      </c>
      <c r="D1202" s="2" t="s">
        <v>324</v>
      </c>
      <c r="E1202" s="2" t="s">
        <v>82</v>
      </c>
      <c r="F1202" s="2" t="s">
        <v>66</v>
      </c>
      <c r="G1202" s="13"/>
      <c r="H1202" s="39" t="e">
        <f>H1203</f>
        <v>#REF!</v>
      </c>
    </row>
    <row r="1203" spans="1:8" s="10" customFormat="1">
      <c r="A1203" s="1" t="s">
        <v>352</v>
      </c>
      <c r="B1203" s="2" t="s">
        <v>374</v>
      </c>
      <c r="C1203" s="2" t="s">
        <v>333</v>
      </c>
      <c r="D1203" s="2" t="s">
        <v>324</v>
      </c>
      <c r="E1203" s="2" t="s">
        <v>82</v>
      </c>
      <c r="F1203" s="2" t="s">
        <v>239</v>
      </c>
      <c r="G1203" s="13"/>
      <c r="H1203" s="39" t="e">
        <f>H1204</f>
        <v>#REF!</v>
      </c>
    </row>
    <row r="1204" spans="1:8" s="10" customFormat="1" ht="25.5">
      <c r="A1204" s="1" t="s">
        <v>123</v>
      </c>
      <c r="B1204" s="2" t="s">
        <v>374</v>
      </c>
      <c r="C1204" s="2" t="s">
        <v>333</v>
      </c>
      <c r="D1204" s="2" t="s">
        <v>324</v>
      </c>
      <c r="E1204" s="2" t="s">
        <v>82</v>
      </c>
      <c r="F1204" s="2" t="s">
        <v>239</v>
      </c>
      <c r="G1204" s="13" t="s">
        <v>124</v>
      </c>
      <c r="H1204" s="39" t="e">
        <f>H1205</f>
        <v>#REF!</v>
      </c>
    </row>
    <row r="1205" spans="1:8" s="10" customFormat="1" ht="13.5" customHeight="1">
      <c r="A1205" s="1" t="s">
        <v>111</v>
      </c>
      <c r="B1205" s="2" t="s">
        <v>374</v>
      </c>
      <c r="C1205" s="2" t="s">
        <v>333</v>
      </c>
      <c r="D1205" s="2" t="s">
        <v>324</v>
      </c>
      <c r="E1205" s="2" t="s">
        <v>82</v>
      </c>
      <c r="F1205" s="2" t="s">
        <v>239</v>
      </c>
      <c r="G1205" s="13" t="s">
        <v>75</v>
      </c>
      <c r="H1205" s="39" t="e">
        <f>#REF!</f>
        <v>#REF!</v>
      </c>
    </row>
    <row r="1206" spans="1:8" s="10" customFormat="1" ht="25.5">
      <c r="A1206" s="1" t="s">
        <v>676</v>
      </c>
      <c r="B1206" s="2" t="s">
        <v>374</v>
      </c>
      <c r="C1206" s="2" t="s">
        <v>333</v>
      </c>
      <c r="D1206" s="2" t="s">
        <v>324</v>
      </c>
      <c r="E1206" s="2" t="s">
        <v>83</v>
      </c>
      <c r="F1206" s="2" t="s">
        <v>66</v>
      </c>
      <c r="G1206" s="13"/>
      <c r="H1206" s="17" t="e">
        <f>H1207</f>
        <v>#REF!</v>
      </c>
    </row>
    <row r="1207" spans="1:8" s="10" customFormat="1">
      <c r="A1207" s="1" t="s">
        <v>352</v>
      </c>
      <c r="B1207" s="2" t="s">
        <v>374</v>
      </c>
      <c r="C1207" s="2" t="s">
        <v>333</v>
      </c>
      <c r="D1207" s="2" t="s">
        <v>324</v>
      </c>
      <c r="E1207" s="2" t="s">
        <v>83</v>
      </c>
      <c r="F1207" s="2" t="s">
        <v>239</v>
      </c>
      <c r="G1207" s="13"/>
      <c r="H1207" s="17" t="e">
        <f>H1208</f>
        <v>#REF!</v>
      </c>
    </row>
    <row r="1208" spans="1:8" s="10" customFormat="1" ht="25.5">
      <c r="A1208" s="1" t="s">
        <v>123</v>
      </c>
      <c r="B1208" s="2" t="s">
        <v>374</v>
      </c>
      <c r="C1208" s="2" t="s">
        <v>333</v>
      </c>
      <c r="D1208" s="2" t="s">
        <v>324</v>
      </c>
      <c r="E1208" s="2" t="s">
        <v>83</v>
      </c>
      <c r="F1208" s="2" t="s">
        <v>239</v>
      </c>
      <c r="G1208" s="13" t="s">
        <v>124</v>
      </c>
      <c r="H1208" s="17" t="e">
        <f>H1209</f>
        <v>#REF!</v>
      </c>
    </row>
    <row r="1209" spans="1:8" s="10" customFormat="1">
      <c r="A1209" s="1" t="s">
        <v>125</v>
      </c>
      <c r="B1209" s="2" t="s">
        <v>374</v>
      </c>
      <c r="C1209" s="2" t="s">
        <v>333</v>
      </c>
      <c r="D1209" s="2" t="s">
        <v>324</v>
      </c>
      <c r="E1209" s="2" t="s">
        <v>83</v>
      </c>
      <c r="F1209" s="2" t="s">
        <v>239</v>
      </c>
      <c r="G1209" s="13">
        <v>620</v>
      </c>
      <c r="H1209" s="17" t="e">
        <f>#REF!</f>
        <v>#REF!</v>
      </c>
    </row>
    <row r="1210" spans="1:8" s="10" customFormat="1" ht="25.5">
      <c r="A1210" s="1" t="s">
        <v>57</v>
      </c>
      <c r="B1210" s="2" t="s">
        <v>374</v>
      </c>
      <c r="C1210" s="2" t="s">
        <v>333</v>
      </c>
      <c r="D1210" s="2" t="s">
        <v>324</v>
      </c>
      <c r="E1210" s="2" t="s">
        <v>356</v>
      </c>
      <c r="F1210" s="2" t="s">
        <v>66</v>
      </c>
      <c r="G1210" s="13"/>
      <c r="H1210" s="17" t="e">
        <f>H1211</f>
        <v>#REF!</v>
      </c>
    </row>
    <row r="1211" spans="1:8" s="10" customFormat="1">
      <c r="A1211" s="1" t="s">
        <v>78</v>
      </c>
      <c r="B1211" s="2" t="s">
        <v>374</v>
      </c>
      <c r="C1211" s="2" t="s">
        <v>333</v>
      </c>
      <c r="D1211" s="2" t="s">
        <v>324</v>
      </c>
      <c r="E1211" s="2" t="s">
        <v>356</v>
      </c>
      <c r="F1211" s="2" t="s">
        <v>74</v>
      </c>
      <c r="G1211" s="13"/>
      <c r="H1211" s="17" t="e">
        <f>H1212</f>
        <v>#REF!</v>
      </c>
    </row>
    <row r="1212" spans="1:8" s="10" customFormat="1" ht="25.5">
      <c r="A1212" s="1" t="s">
        <v>123</v>
      </c>
      <c r="B1212" s="2" t="s">
        <v>374</v>
      </c>
      <c r="C1212" s="2" t="s">
        <v>333</v>
      </c>
      <c r="D1212" s="2" t="s">
        <v>324</v>
      </c>
      <c r="E1212" s="2" t="s">
        <v>356</v>
      </c>
      <c r="F1212" s="2" t="s">
        <v>74</v>
      </c>
      <c r="G1212" s="13" t="s">
        <v>124</v>
      </c>
      <c r="H1212" s="17" t="e">
        <f>H1213</f>
        <v>#REF!</v>
      </c>
    </row>
    <row r="1213" spans="1:8" s="10" customFormat="1">
      <c r="A1213" s="1" t="s">
        <v>111</v>
      </c>
      <c r="B1213" s="2" t="s">
        <v>374</v>
      </c>
      <c r="C1213" s="2" t="s">
        <v>333</v>
      </c>
      <c r="D1213" s="2" t="s">
        <v>324</v>
      </c>
      <c r="E1213" s="2" t="s">
        <v>356</v>
      </c>
      <c r="F1213" s="2" t="s">
        <v>74</v>
      </c>
      <c r="G1213" s="13" t="s">
        <v>75</v>
      </c>
      <c r="H1213" s="17" t="e">
        <f>#REF!</f>
        <v>#REF!</v>
      </c>
    </row>
    <row r="1214" spans="1:8" s="10" customFormat="1">
      <c r="A1214" s="1" t="s">
        <v>58</v>
      </c>
      <c r="B1214" s="2" t="s">
        <v>374</v>
      </c>
      <c r="C1214" s="2" t="s">
        <v>333</v>
      </c>
      <c r="D1214" s="2" t="s">
        <v>324</v>
      </c>
      <c r="E1214" s="2" t="s">
        <v>305</v>
      </c>
      <c r="F1214" s="2" t="s">
        <v>66</v>
      </c>
      <c r="G1214" s="13"/>
      <c r="H1214" s="17" t="e">
        <f>H1215</f>
        <v>#REF!</v>
      </c>
    </row>
    <row r="1215" spans="1:8" s="10" customFormat="1">
      <c r="A1215" s="1" t="s">
        <v>352</v>
      </c>
      <c r="B1215" s="2" t="s">
        <v>374</v>
      </c>
      <c r="C1215" s="2" t="s">
        <v>333</v>
      </c>
      <c r="D1215" s="2" t="s">
        <v>324</v>
      </c>
      <c r="E1215" s="2" t="s">
        <v>305</v>
      </c>
      <c r="F1215" s="2" t="s">
        <v>239</v>
      </c>
      <c r="G1215" s="13"/>
      <c r="H1215" s="17" t="e">
        <f>H1216</f>
        <v>#REF!</v>
      </c>
    </row>
    <row r="1216" spans="1:8" s="10" customFormat="1" ht="25.5">
      <c r="A1216" s="1" t="s">
        <v>123</v>
      </c>
      <c r="B1216" s="2" t="s">
        <v>374</v>
      </c>
      <c r="C1216" s="2" t="s">
        <v>333</v>
      </c>
      <c r="D1216" s="2" t="s">
        <v>324</v>
      </c>
      <c r="E1216" s="2" t="s">
        <v>305</v>
      </c>
      <c r="F1216" s="2" t="s">
        <v>239</v>
      </c>
      <c r="G1216" s="13" t="s">
        <v>124</v>
      </c>
      <c r="H1216" s="17" t="e">
        <f>H1217</f>
        <v>#REF!</v>
      </c>
    </row>
    <row r="1217" spans="1:8" s="10" customFormat="1">
      <c r="A1217" s="1" t="s">
        <v>125</v>
      </c>
      <c r="B1217" s="2" t="s">
        <v>374</v>
      </c>
      <c r="C1217" s="2" t="s">
        <v>333</v>
      </c>
      <c r="D1217" s="2" t="s">
        <v>324</v>
      </c>
      <c r="E1217" s="2" t="s">
        <v>305</v>
      </c>
      <c r="F1217" s="2" t="s">
        <v>239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67</v>
      </c>
      <c r="B1219" s="2" t="s">
        <v>374</v>
      </c>
      <c r="C1219" s="2" t="s">
        <v>333</v>
      </c>
      <c r="D1219" s="2" t="s">
        <v>362</v>
      </c>
      <c r="E1219" s="2" t="s">
        <v>81</v>
      </c>
      <c r="F1219" s="2" t="s">
        <v>66</v>
      </c>
      <c r="G1219" s="13"/>
      <c r="H1219" s="17" t="e">
        <f>H1220</f>
        <v>#REF!</v>
      </c>
    </row>
    <row r="1220" spans="1:8" s="10" customFormat="1" ht="38.25">
      <c r="A1220" s="1" t="s">
        <v>243</v>
      </c>
      <c r="B1220" s="2" t="s">
        <v>374</v>
      </c>
      <c r="C1220" s="2" t="s">
        <v>333</v>
      </c>
      <c r="D1220" s="2" t="s">
        <v>362</v>
      </c>
      <c r="E1220" s="2" t="s">
        <v>103</v>
      </c>
      <c r="F1220" s="2" t="s">
        <v>66</v>
      </c>
      <c r="G1220" s="13"/>
      <c r="H1220" s="39" t="e">
        <f>H1221</f>
        <v>#REF!</v>
      </c>
    </row>
    <row r="1221" spans="1:8" s="10" customFormat="1">
      <c r="A1221" s="1" t="s">
        <v>352</v>
      </c>
      <c r="B1221" s="2" t="s">
        <v>374</v>
      </c>
      <c r="C1221" s="2" t="s">
        <v>333</v>
      </c>
      <c r="D1221" s="2" t="s">
        <v>362</v>
      </c>
      <c r="E1221" s="2" t="s">
        <v>103</v>
      </c>
      <c r="F1221" s="2" t="s">
        <v>239</v>
      </c>
      <c r="G1221" s="13"/>
      <c r="H1221" s="39" t="e">
        <f>H1222</f>
        <v>#REF!</v>
      </c>
    </row>
    <row r="1222" spans="1:8" s="10" customFormat="1" ht="25.5">
      <c r="A1222" s="1" t="s">
        <v>131</v>
      </c>
      <c r="B1222" s="2" t="s">
        <v>374</v>
      </c>
      <c r="C1222" s="2" t="s">
        <v>333</v>
      </c>
      <c r="D1222" s="2" t="s">
        <v>362</v>
      </c>
      <c r="E1222" s="2" t="s">
        <v>103</v>
      </c>
      <c r="F1222" s="2" t="s">
        <v>239</v>
      </c>
      <c r="G1222" s="13" t="s">
        <v>132</v>
      </c>
      <c r="H1222" s="39" t="e">
        <f>H1223</f>
        <v>#REF!</v>
      </c>
    </row>
    <row r="1223" spans="1:8" s="10" customFormat="1" ht="25.5">
      <c r="A1223" s="1" t="s">
        <v>77</v>
      </c>
      <c r="B1223" s="2" t="s">
        <v>374</v>
      </c>
      <c r="C1223" s="2" t="s">
        <v>333</v>
      </c>
      <c r="D1223" s="2" t="s">
        <v>362</v>
      </c>
      <c r="E1223" s="2" t="s">
        <v>103</v>
      </c>
      <c r="F1223" s="2" t="s">
        <v>239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343</v>
      </c>
      <c r="B1225" s="2" t="s">
        <v>324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325</v>
      </c>
      <c r="B1226" s="2" t="s">
        <v>324</v>
      </c>
      <c r="C1226" s="2" t="s">
        <v>363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494</v>
      </c>
      <c r="B1227" s="2" t="s">
        <v>324</v>
      </c>
      <c r="C1227" s="2" t="s">
        <v>363</v>
      </c>
      <c r="D1227" s="2" t="s">
        <v>335</v>
      </c>
      <c r="E1227" s="2" t="s">
        <v>81</v>
      </c>
      <c r="F1227" s="2" t="s">
        <v>66</v>
      </c>
      <c r="G1227" s="13"/>
      <c r="H1227" s="17" t="e">
        <f>H1228+H1232+H1235+H1238</f>
        <v>#REF!</v>
      </c>
    </row>
    <row r="1228" spans="1:8" s="10" customFormat="1">
      <c r="A1228" s="1" t="s">
        <v>78</v>
      </c>
      <c r="B1228" s="2" t="s">
        <v>324</v>
      </c>
      <c r="C1228" s="2" t="s">
        <v>363</v>
      </c>
      <c r="D1228" s="2" t="s">
        <v>335</v>
      </c>
      <c r="E1228" s="2" t="s">
        <v>81</v>
      </c>
      <c r="F1228" s="2" t="s">
        <v>74</v>
      </c>
      <c r="G1228" s="13"/>
      <c r="H1228" s="17" t="e">
        <f>H1229</f>
        <v>#REF!</v>
      </c>
    </row>
    <row r="1229" spans="1:8" s="10" customFormat="1" ht="25.5">
      <c r="A1229" s="1" t="s">
        <v>123</v>
      </c>
      <c r="B1229" s="2" t="s">
        <v>324</v>
      </c>
      <c r="C1229" s="2" t="s">
        <v>363</v>
      </c>
      <c r="D1229" s="2" t="s">
        <v>335</v>
      </c>
      <c r="E1229" s="2" t="s">
        <v>81</v>
      </c>
      <c r="F1229" s="2" t="s">
        <v>74</v>
      </c>
      <c r="G1229" s="13" t="s">
        <v>124</v>
      </c>
      <c r="H1229" s="17" t="e">
        <f>H1230+H1231</f>
        <v>#REF!</v>
      </c>
    </row>
    <row r="1230" spans="1:8" s="10" customFormat="1">
      <c r="A1230" s="1" t="s">
        <v>111</v>
      </c>
      <c r="B1230" s="2" t="s">
        <v>324</v>
      </c>
      <c r="C1230" s="2" t="s">
        <v>363</v>
      </c>
      <c r="D1230" s="2" t="s">
        <v>335</v>
      </c>
      <c r="E1230" s="2" t="s">
        <v>81</v>
      </c>
      <c r="F1230" s="2" t="s">
        <v>74</v>
      </c>
      <c r="G1230" s="13" t="s">
        <v>75</v>
      </c>
      <c r="H1230" s="17" t="e">
        <f>#REF!+#REF!</f>
        <v>#REF!</v>
      </c>
    </row>
    <row r="1231" spans="1:8" s="10" customFormat="1">
      <c r="A1231" s="1" t="s">
        <v>125</v>
      </c>
      <c r="B1231" s="2" t="s">
        <v>324</v>
      </c>
      <c r="C1231" s="2" t="s">
        <v>363</v>
      </c>
      <c r="D1231" s="2" t="s">
        <v>335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611</v>
      </c>
      <c r="B1232" s="2" t="s">
        <v>324</v>
      </c>
      <c r="C1232" s="2" t="s">
        <v>363</v>
      </c>
      <c r="D1232" s="2" t="s">
        <v>335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92</v>
      </c>
      <c r="B1233" s="2" t="s">
        <v>324</v>
      </c>
      <c r="C1233" s="2" t="s">
        <v>363</v>
      </c>
      <c r="D1233" s="2" t="s">
        <v>335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115</v>
      </c>
      <c r="B1234" s="2" t="s">
        <v>324</v>
      </c>
      <c r="C1234" s="2" t="s">
        <v>363</v>
      </c>
      <c r="D1234" s="2" t="s">
        <v>335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117</v>
      </c>
      <c r="B1235" s="2" t="s">
        <v>324</v>
      </c>
      <c r="C1235" s="2" t="s">
        <v>363</v>
      </c>
      <c r="D1235" s="2" t="s">
        <v>335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127</v>
      </c>
      <c r="B1236" s="2" t="s">
        <v>324</v>
      </c>
      <c r="C1236" s="2" t="s">
        <v>363</v>
      </c>
      <c r="D1236" s="2" t="s">
        <v>335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675</v>
      </c>
      <c r="B1237" s="2" t="s">
        <v>324</v>
      </c>
      <c r="C1237" s="2" t="s">
        <v>363</v>
      </c>
      <c r="D1237" s="2" t="s">
        <v>335</v>
      </c>
      <c r="E1237" s="2" t="s">
        <v>81</v>
      </c>
      <c r="F1237" s="2" t="s">
        <v>118</v>
      </c>
      <c r="G1237" s="13" t="s">
        <v>122</v>
      </c>
      <c r="H1237" s="17" t="e">
        <f>#REF!+#REF!</f>
        <v>#REF!</v>
      </c>
    </row>
    <row r="1238" spans="1:8" s="10" customFormat="1">
      <c r="A1238" s="1" t="s">
        <v>231</v>
      </c>
      <c r="B1238" s="2" t="s">
        <v>324</v>
      </c>
      <c r="C1238" s="2" t="s">
        <v>363</v>
      </c>
      <c r="D1238" s="2" t="s">
        <v>335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131</v>
      </c>
      <c r="B1239" s="2" t="s">
        <v>324</v>
      </c>
      <c r="C1239" s="2" t="s">
        <v>363</v>
      </c>
      <c r="D1239" s="2" t="s">
        <v>335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77</v>
      </c>
      <c r="B1240" s="2" t="s">
        <v>324</v>
      </c>
      <c r="C1240" s="2" t="s">
        <v>363</v>
      </c>
      <c r="D1240" s="2" t="s">
        <v>335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188</v>
      </c>
      <c r="B1241" s="2" t="s">
        <v>324</v>
      </c>
      <c r="C1241" s="2" t="s">
        <v>363</v>
      </c>
      <c r="D1241" s="2" t="s">
        <v>335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229</v>
      </c>
      <c r="B1242" s="2" t="s">
        <v>324</v>
      </c>
      <c r="C1242" s="2" t="s">
        <v>363</v>
      </c>
      <c r="D1242" s="2" t="s">
        <v>335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189</v>
      </c>
      <c r="B1243" s="2" t="s">
        <v>324</v>
      </c>
      <c r="C1243" s="2" t="s">
        <v>363</v>
      </c>
      <c r="D1243" s="2" t="s">
        <v>335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123</v>
      </c>
      <c r="B1244" s="2" t="s">
        <v>324</v>
      </c>
      <c r="C1244" s="2" t="s">
        <v>363</v>
      </c>
      <c r="D1244" s="2" t="s">
        <v>335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288</v>
      </c>
      <c r="B1245" s="2" t="s">
        <v>324</v>
      </c>
      <c r="C1245" s="2" t="s">
        <v>363</v>
      </c>
      <c r="D1245" s="2" t="s">
        <v>335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746</v>
      </c>
      <c r="B1246" s="2" t="s">
        <v>324</v>
      </c>
      <c r="C1246" s="2" t="s">
        <v>363</v>
      </c>
      <c r="D1246" s="2" t="s">
        <v>232</v>
      </c>
      <c r="E1246" s="2" t="s">
        <v>81</v>
      </c>
      <c r="F1246" s="2" t="s">
        <v>66</v>
      </c>
      <c r="G1246" s="13"/>
      <c r="H1246" s="17" t="e">
        <f>H1247+H1250</f>
        <v>#REF!</v>
      </c>
    </row>
    <row r="1247" spans="1:8" s="10" customFormat="1" ht="25.5">
      <c r="A1247" s="1" t="s">
        <v>228</v>
      </c>
      <c r="B1247" s="2" t="s">
        <v>324</v>
      </c>
      <c r="C1247" s="2" t="s">
        <v>363</v>
      </c>
      <c r="D1247" s="2" t="s">
        <v>232</v>
      </c>
      <c r="E1247" s="2" t="s">
        <v>81</v>
      </c>
      <c r="F1247" s="2" t="s">
        <v>269</v>
      </c>
      <c r="G1247" s="13"/>
      <c r="H1247" s="17" t="e">
        <f>H1248</f>
        <v>#REF!</v>
      </c>
    </row>
    <row r="1248" spans="1:8" s="10" customFormat="1">
      <c r="A1248" s="1" t="s">
        <v>361</v>
      </c>
      <c r="B1248" s="2" t="s">
        <v>324</v>
      </c>
      <c r="C1248" s="2" t="s">
        <v>363</v>
      </c>
      <c r="D1248" s="2" t="s">
        <v>232</v>
      </c>
      <c r="E1248" s="2" t="s">
        <v>81</v>
      </c>
      <c r="F1248" s="2" t="s">
        <v>269</v>
      </c>
      <c r="G1248" s="13" t="s">
        <v>179</v>
      </c>
      <c r="H1248" s="17" t="e">
        <f>H1249</f>
        <v>#REF!</v>
      </c>
    </row>
    <row r="1249" spans="1:8" s="10" customFormat="1">
      <c r="A1249" s="1" t="s">
        <v>108</v>
      </c>
      <c r="B1249" s="2" t="s">
        <v>324</v>
      </c>
      <c r="C1249" s="2" t="s">
        <v>363</v>
      </c>
      <c r="D1249" s="2" t="s">
        <v>232</v>
      </c>
      <c r="E1249" s="2" t="s">
        <v>81</v>
      </c>
      <c r="F1249" s="2" t="s">
        <v>269</v>
      </c>
      <c r="G1249" s="13" t="s">
        <v>109</v>
      </c>
      <c r="H1249" s="17" t="e">
        <f>#REF!</f>
        <v>#REF!</v>
      </c>
    </row>
    <row r="1250" spans="1:8" s="10" customFormat="1">
      <c r="A1250" s="1" t="s">
        <v>231</v>
      </c>
      <c r="B1250" s="2" t="s">
        <v>324</v>
      </c>
      <c r="C1250" s="2" t="s">
        <v>363</v>
      </c>
      <c r="D1250" s="2" t="s">
        <v>232</v>
      </c>
      <c r="E1250" s="2" t="s">
        <v>81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123</v>
      </c>
      <c r="B1251" s="2" t="s">
        <v>324</v>
      </c>
      <c r="C1251" s="2" t="s">
        <v>363</v>
      </c>
      <c r="D1251" s="2" t="s">
        <v>232</v>
      </c>
      <c r="E1251" s="2" t="s">
        <v>81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288</v>
      </c>
      <c r="B1252" s="2" t="s">
        <v>324</v>
      </c>
      <c r="C1252" s="2" t="s">
        <v>363</v>
      </c>
      <c r="D1252" s="2" t="s">
        <v>232</v>
      </c>
      <c r="E1252" s="2" t="s">
        <v>81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435</v>
      </c>
      <c r="B1254" s="2" t="s">
        <v>324</v>
      </c>
      <c r="C1254" s="2" t="s">
        <v>335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494</v>
      </c>
      <c r="B1255" s="2" t="s">
        <v>324</v>
      </c>
      <c r="C1255" s="2" t="s">
        <v>335</v>
      </c>
      <c r="D1255" s="2" t="s">
        <v>335</v>
      </c>
      <c r="E1255" s="2">
        <v>0</v>
      </c>
      <c r="F1255" s="2" t="s">
        <v>66</v>
      </c>
      <c r="G1255" s="13"/>
      <c r="H1255" s="17" t="e">
        <f>H1256+H1264</f>
        <v>#REF!</v>
      </c>
    </row>
    <row r="1256" spans="1:8" s="10" customFormat="1" ht="38.25">
      <c r="A1256" s="34" t="s">
        <v>629</v>
      </c>
      <c r="B1256" s="2" t="s">
        <v>324</v>
      </c>
      <c r="C1256" s="2" t="s">
        <v>335</v>
      </c>
      <c r="D1256" s="2" t="s">
        <v>335</v>
      </c>
      <c r="E1256" s="2">
        <v>0</v>
      </c>
      <c r="F1256" s="41" t="s">
        <v>630</v>
      </c>
      <c r="G1256" s="13"/>
      <c r="H1256" s="17" t="e">
        <f>H1257+H1259+H1261</f>
        <v>#REF!</v>
      </c>
    </row>
    <row r="1257" spans="1:8" s="10" customFormat="1" ht="51">
      <c r="A1257" s="1" t="s">
        <v>153</v>
      </c>
      <c r="B1257" s="2" t="s">
        <v>324</v>
      </c>
      <c r="C1257" s="2" t="s">
        <v>335</v>
      </c>
      <c r="D1257" s="2" t="s">
        <v>335</v>
      </c>
      <c r="E1257" s="2">
        <v>0</v>
      </c>
      <c r="F1257" s="41" t="s">
        <v>630</v>
      </c>
      <c r="G1257" s="13">
        <v>100</v>
      </c>
      <c r="H1257" s="17" t="e">
        <f>H1258</f>
        <v>#REF!</v>
      </c>
    </row>
    <row r="1258" spans="1:8" s="10" customFormat="1" ht="25.5">
      <c r="A1258" s="1" t="s">
        <v>76</v>
      </c>
      <c r="B1258" s="2" t="s">
        <v>324</v>
      </c>
      <c r="C1258" s="2" t="s">
        <v>335</v>
      </c>
      <c r="D1258" s="2" t="s">
        <v>335</v>
      </c>
      <c r="E1258" s="2">
        <v>0</v>
      </c>
      <c r="F1258" s="41" t="s">
        <v>630</v>
      </c>
      <c r="G1258" s="13">
        <v>120</v>
      </c>
      <c r="H1258" s="17" t="e">
        <f>#REF!</f>
        <v>#REF!</v>
      </c>
    </row>
    <row r="1259" spans="1:8" s="10" customFormat="1" ht="25.5">
      <c r="A1259" s="1" t="s">
        <v>131</v>
      </c>
      <c r="B1259" s="2" t="s">
        <v>324</v>
      </c>
      <c r="C1259" s="2" t="s">
        <v>335</v>
      </c>
      <c r="D1259" s="2" t="s">
        <v>335</v>
      </c>
      <c r="E1259" s="2">
        <v>0</v>
      </c>
      <c r="F1259" s="41" t="s">
        <v>630</v>
      </c>
      <c r="G1259" s="13">
        <v>200</v>
      </c>
      <c r="H1259" s="17" t="e">
        <f>H1260</f>
        <v>#REF!</v>
      </c>
    </row>
    <row r="1260" spans="1:8" s="10" customFormat="1" ht="25.5">
      <c r="A1260" s="1" t="s">
        <v>77</v>
      </c>
      <c r="B1260" s="2" t="s">
        <v>324</v>
      </c>
      <c r="C1260" s="2" t="s">
        <v>335</v>
      </c>
      <c r="D1260" s="2" t="s">
        <v>335</v>
      </c>
      <c r="E1260" s="2">
        <v>0</v>
      </c>
      <c r="F1260" s="41" t="s">
        <v>630</v>
      </c>
      <c r="G1260" s="13">
        <v>240</v>
      </c>
      <c r="H1260" s="17" t="e">
        <f>#REF!</f>
        <v>#REF!</v>
      </c>
    </row>
    <row r="1261" spans="1:8" s="10" customFormat="1">
      <c r="A1261" s="1" t="s">
        <v>92</v>
      </c>
      <c r="B1261" s="2" t="s">
        <v>324</v>
      </c>
      <c r="C1261" s="2" t="s">
        <v>335</v>
      </c>
      <c r="D1261" s="2" t="s">
        <v>335</v>
      </c>
      <c r="E1261" s="2">
        <v>0</v>
      </c>
      <c r="F1261" s="41" t="s">
        <v>630</v>
      </c>
      <c r="G1261" s="13">
        <v>800</v>
      </c>
      <c r="H1261" s="17" t="e">
        <f>H1262</f>
        <v>#REF!</v>
      </c>
    </row>
    <row r="1262" spans="1:8" s="10" customFormat="1">
      <c r="A1262" s="1" t="s">
        <v>80</v>
      </c>
      <c r="B1262" s="2" t="s">
        <v>324</v>
      </c>
      <c r="C1262" s="2" t="s">
        <v>335</v>
      </c>
      <c r="D1262" s="2" t="s">
        <v>335</v>
      </c>
      <c r="E1262" s="2">
        <v>0</v>
      </c>
      <c r="F1262" s="41" t="s">
        <v>630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755</v>
      </c>
      <c r="B1264" s="2" t="s">
        <v>324</v>
      </c>
      <c r="C1264" s="2" t="s">
        <v>335</v>
      </c>
      <c r="D1264" s="2" t="s">
        <v>335</v>
      </c>
      <c r="E1264" s="2">
        <v>0</v>
      </c>
      <c r="F1264" s="2" t="s">
        <v>71</v>
      </c>
      <c r="G1264" s="13"/>
      <c r="H1264" s="17" t="e">
        <f>H1265+H1267+H1269</f>
        <v>#REF!</v>
      </c>
    </row>
    <row r="1265" spans="1:8" s="10" customFormat="1" ht="51">
      <c r="A1265" s="1" t="s">
        <v>153</v>
      </c>
      <c r="B1265" s="2" t="s">
        <v>324</v>
      </c>
      <c r="C1265" s="2" t="s">
        <v>335</v>
      </c>
      <c r="D1265" s="2" t="s">
        <v>335</v>
      </c>
      <c r="E1265" s="2">
        <v>0</v>
      </c>
      <c r="F1265" s="2" t="s">
        <v>71</v>
      </c>
      <c r="G1265" s="13">
        <v>100</v>
      </c>
      <c r="H1265" s="17" t="e">
        <f>H1266</f>
        <v>#REF!</v>
      </c>
    </row>
    <row r="1266" spans="1:8" s="10" customFormat="1" ht="25.5">
      <c r="A1266" s="1" t="s">
        <v>76</v>
      </c>
      <c r="B1266" s="2" t="s">
        <v>324</v>
      </c>
      <c r="C1266" s="2" t="s">
        <v>335</v>
      </c>
      <c r="D1266" s="2" t="s">
        <v>335</v>
      </c>
      <c r="E1266" s="2">
        <v>0</v>
      </c>
      <c r="F1266" s="2" t="s">
        <v>71</v>
      </c>
      <c r="G1266" s="13">
        <v>120</v>
      </c>
      <c r="H1266" s="17" t="e">
        <f>#REF!</f>
        <v>#REF!</v>
      </c>
    </row>
    <row r="1267" spans="1:8" s="10" customFormat="1" ht="25.5">
      <c r="A1267" s="1" t="s">
        <v>131</v>
      </c>
      <c r="B1267" s="2" t="s">
        <v>324</v>
      </c>
      <c r="C1267" s="2" t="s">
        <v>335</v>
      </c>
      <c r="D1267" s="2" t="s">
        <v>335</v>
      </c>
      <c r="E1267" s="2">
        <v>0</v>
      </c>
      <c r="F1267" s="2" t="s">
        <v>71</v>
      </c>
      <c r="G1267" s="13">
        <v>200</v>
      </c>
      <c r="H1267" s="17" t="e">
        <f>H1268</f>
        <v>#REF!</v>
      </c>
    </row>
    <row r="1268" spans="1:8" s="10" customFormat="1" ht="25.5">
      <c r="A1268" s="1" t="s">
        <v>77</v>
      </c>
      <c r="B1268" s="2" t="s">
        <v>324</v>
      </c>
      <c r="C1268" s="2" t="s">
        <v>335</v>
      </c>
      <c r="D1268" s="2" t="s">
        <v>335</v>
      </c>
      <c r="E1268" s="2">
        <v>0</v>
      </c>
      <c r="F1268" s="2" t="s">
        <v>71</v>
      </c>
      <c r="G1268" s="13">
        <v>240</v>
      </c>
      <c r="H1268" s="17" t="e">
        <f>#REF!</f>
        <v>#REF!</v>
      </c>
    </row>
    <row r="1269" spans="1:8" s="10" customFormat="1">
      <c r="A1269" s="1" t="s">
        <v>92</v>
      </c>
      <c r="B1269" s="2" t="s">
        <v>324</v>
      </c>
      <c r="C1269" s="2" t="s">
        <v>335</v>
      </c>
      <c r="D1269" s="2" t="s">
        <v>335</v>
      </c>
      <c r="E1269" s="2">
        <v>0</v>
      </c>
      <c r="F1269" s="2" t="s">
        <v>71</v>
      </c>
      <c r="G1269" s="13">
        <v>800</v>
      </c>
      <c r="H1269" s="17" t="e">
        <f>H1270</f>
        <v>#REF!</v>
      </c>
    </row>
    <row r="1270" spans="1:8" s="10" customFormat="1">
      <c r="A1270" s="1" t="s">
        <v>80</v>
      </c>
      <c r="B1270" s="2" t="s">
        <v>324</v>
      </c>
      <c r="C1270" s="2" t="s">
        <v>335</v>
      </c>
      <c r="D1270" s="2" t="s">
        <v>335</v>
      </c>
      <c r="E1270" s="2">
        <v>0</v>
      </c>
      <c r="F1270" s="2" t="s">
        <v>71</v>
      </c>
      <c r="G1270" s="13" t="s">
        <v>93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424</v>
      </c>
      <c r="B1272" s="2" t="s">
        <v>333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313</v>
      </c>
      <c r="B1273" s="2" t="s">
        <v>333</v>
      </c>
      <c r="C1273" s="2" t="s">
        <v>363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495</v>
      </c>
      <c r="B1274" s="2" t="s">
        <v>333</v>
      </c>
      <c r="C1274" s="2" t="s">
        <v>363</v>
      </c>
      <c r="D1274" s="2" t="s">
        <v>363</v>
      </c>
      <c r="E1274" s="2" t="s">
        <v>81</v>
      </c>
      <c r="F1274" s="2" t="s">
        <v>66</v>
      </c>
      <c r="G1274" s="13"/>
      <c r="H1274" s="17" t="e">
        <f>H1275+H1282+H1286</f>
        <v>#REF!</v>
      </c>
    </row>
    <row r="1275" spans="1:8" s="10" customFormat="1" ht="51">
      <c r="A1275" s="1" t="s">
        <v>39</v>
      </c>
      <c r="B1275" s="2" t="s">
        <v>333</v>
      </c>
      <c r="C1275" s="2" t="s">
        <v>363</v>
      </c>
      <c r="D1275" s="2" t="s">
        <v>363</v>
      </c>
      <c r="E1275" s="2">
        <v>2</v>
      </c>
      <c r="F1275" s="2" t="s">
        <v>66</v>
      </c>
      <c r="G1275" s="13"/>
      <c r="H1275" s="17" t="e">
        <f>H1276+H1279</f>
        <v>#REF!</v>
      </c>
    </row>
    <row r="1276" spans="1:8" s="10" customFormat="1">
      <c r="A1276" s="1" t="s">
        <v>78</v>
      </c>
      <c r="B1276" s="2" t="s">
        <v>333</v>
      </c>
      <c r="C1276" s="2" t="s">
        <v>363</v>
      </c>
      <c r="D1276" s="2" t="s">
        <v>363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123</v>
      </c>
      <c r="B1277" s="2" t="s">
        <v>333</v>
      </c>
      <c r="C1277" s="2" t="s">
        <v>363</v>
      </c>
      <c r="D1277" s="2" t="s">
        <v>363</v>
      </c>
      <c r="E1277" s="2">
        <v>2</v>
      </c>
      <c r="F1277" s="2">
        <v>7010</v>
      </c>
      <c r="G1277" s="13" t="s">
        <v>124</v>
      </c>
      <c r="H1277" s="17" t="e">
        <f>H1278</f>
        <v>#REF!</v>
      </c>
    </row>
    <row r="1278" spans="1:8" s="10" customFormat="1">
      <c r="A1278" s="1" t="s">
        <v>111</v>
      </c>
      <c r="B1278" s="2" t="s">
        <v>333</v>
      </c>
      <c r="C1278" s="2" t="s">
        <v>363</v>
      </c>
      <c r="D1278" s="2" t="s">
        <v>363</v>
      </c>
      <c r="E1278" s="2">
        <v>2</v>
      </c>
      <c r="F1278" s="2">
        <v>7010</v>
      </c>
      <c r="G1278" s="13" t="s">
        <v>75</v>
      </c>
      <c r="H1278" s="17" t="e">
        <f>#REF!</f>
        <v>#REF!</v>
      </c>
    </row>
    <row r="1279" spans="1:8" s="10" customFormat="1" ht="25.5">
      <c r="A1279" s="1" t="s">
        <v>390</v>
      </c>
      <c r="B1279" s="2" t="s">
        <v>333</v>
      </c>
      <c r="C1279" s="2" t="s">
        <v>363</v>
      </c>
      <c r="D1279" s="2" t="s">
        <v>363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123</v>
      </c>
      <c r="B1280" s="2" t="s">
        <v>333</v>
      </c>
      <c r="C1280" s="2" t="s">
        <v>363</v>
      </c>
      <c r="D1280" s="2" t="s">
        <v>363</v>
      </c>
      <c r="E1280" s="2">
        <v>2</v>
      </c>
      <c r="F1280" s="2">
        <v>7601</v>
      </c>
      <c r="G1280" s="13" t="s">
        <v>124</v>
      </c>
      <c r="H1280" s="17" t="e">
        <f>H1281</f>
        <v>#REF!</v>
      </c>
    </row>
    <row r="1281" spans="1:8" s="10" customFormat="1">
      <c r="A1281" s="1" t="s">
        <v>111</v>
      </c>
      <c r="B1281" s="2" t="s">
        <v>333</v>
      </c>
      <c r="C1281" s="2" t="s">
        <v>363</v>
      </c>
      <c r="D1281" s="2" t="s">
        <v>363</v>
      </c>
      <c r="E1281" s="2">
        <v>2</v>
      </c>
      <c r="F1281" s="2">
        <v>7601</v>
      </c>
      <c r="G1281" s="13" t="s">
        <v>75</v>
      </c>
      <c r="H1281" s="17" t="e">
        <f>#REF!</f>
        <v>#REF!</v>
      </c>
    </row>
    <row r="1282" spans="1:8" s="10" customFormat="1">
      <c r="A1282" s="1" t="s">
        <v>477</v>
      </c>
      <c r="B1282" s="2" t="s">
        <v>333</v>
      </c>
      <c r="C1282" s="2" t="s">
        <v>363</v>
      </c>
      <c r="D1282" s="2" t="s">
        <v>363</v>
      </c>
      <c r="E1282" s="2">
        <v>6</v>
      </c>
      <c r="F1282" s="2" t="s">
        <v>66</v>
      </c>
      <c r="G1282" s="13"/>
      <c r="H1282" s="17" t="e">
        <f>H1283</f>
        <v>#REF!</v>
      </c>
    </row>
    <row r="1283" spans="1:8" s="10" customFormat="1">
      <c r="A1283" s="1" t="s">
        <v>78</v>
      </c>
      <c r="B1283" s="2" t="s">
        <v>333</v>
      </c>
      <c r="C1283" s="2" t="s">
        <v>363</v>
      </c>
      <c r="D1283" s="2" t="s">
        <v>363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123</v>
      </c>
      <c r="B1284" s="2" t="s">
        <v>333</v>
      </c>
      <c r="C1284" s="2" t="s">
        <v>363</v>
      </c>
      <c r="D1284" s="2" t="s">
        <v>363</v>
      </c>
      <c r="E1284" s="2">
        <v>6</v>
      </c>
      <c r="F1284" s="2">
        <v>7010</v>
      </c>
      <c r="G1284" s="13" t="s">
        <v>124</v>
      </c>
      <c r="H1284" s="17" t="e">
        <f>H1285</f>
        <v>#REF!</v>
      </c>
    </row>
    <row r="1285" spans="1:8" s="10" customFormat="1">
      <c r="A1285" s="1" t="s">
        <v>111</v>
      </c>
      <c r="B1285" s="2" t="s">
        <v>333</v>
      </c>
      <c r="C1285" s="2" t="s">
        <v>363</v>
      </c>
      <c r="D1285" s="2" t="s">
        <v>363</v>
      </c>
      <c r="E1285" s="2">
        <v>6</v>
      </c>
      <c r="F1285" s="2">
        <v>7010</v>
      </c>
      <c r="G1285" s="13" t="s">
        <v>75</v>
      </c>
      <c r="H1285" s="17" t="e">
        <f>#REF!</f>
        <v>#REF!</v>
      </c>
    </row>
    <row r="1286" spans="1:8" s="10" customFormat="1" ht="25.5">
      <c r="A1286" s="1" t="s">
        <v>476</v>
      </c>
      <c r="B1286" s="2" t="s">
        <v>333</v>
      </c>
      <c r="C1286" s="2" t="s">
        <v>363</v>
      </c>
      <c r="D1286" s="2" t="s">
        <v>363</v>
      </c>
      <c r="E1286" s="2" t="s">
        <v>678</v>
      </c>
      <c r="F1286" s="2" t="s">
        <v>66</v>
      </c>
      <c r="G1286" s="13"/>
      <c r="H1286" s="17" t="e">
        <f>H1287</f>
        <v>#REF!</v>
      </c>
    </row>
    <row r="1287" spans="1:8" s="10" customFormat="1" ht="25.5">
      <c r="A1287" s="1" t="s">
        <v>117</v>
      </c>
      <c r="B1287" s="2" t="s">
        <v>333</v>
      </c>
      <c r="C1287" s="2" t="s">
        <v>363</v>
      </c>
      <c r="D1287" s="2" t="s">
        <v>363</v>
      </c>
      <c r="E1287" s="2" t="s">
        <v>678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127</v>
      </c>
      <c r="B1288" s="2" t="s">
        <v>333</v>
      </c>
      <c r="C1288" s="2" t="s">
        <v>363</v>
      </c>
      <c r="D1288" s="2" t="s">
        <v>363</v>
      </c>
      <c r="E1288" s="2" t="s">
        <v>678</v>
      </c>
      <c r="F1288" s="2" t="s">
        <v>118</v>
      </c>
      <c r="G1288" s="13" t="s">
        <v>128</v>
      </c>
      <c r="H1288" s="17" t="e">
        <f>H1289</f>
        <v>#REF!</v>
      </c>
    </row>
    <row r="1289" spans="1:8" s="10" customFormat="1" ht="38.25">
      <c r="A1289" s="1" t="s">
        <v>675</v>
      </c>
      <c r="B1289" s="2" t="s">
        <v>333</v>
      </c>
      <c r="C1289" s="2" t="s">
        <v>363</v>
      </c>
      <c r="D1289" s="2" t="s">
        <v>363</v>
      </c>
      <c r="E1289" s="2" t="s">
        <v>678</v>
      </c>
      <c r="F1289" s="2" t="s">
        <v>118</v>
      </c>
      <c r="G1289" s="13" t="s">
        <v>122</v>
      </c>
      <c r="H1289" s="17" t="e">
        <f>#REF!</f>
        <v>#REF!</v>
      </c>
    </row>
    <row r="1290" spans="1:8" s="10" customFormat="1" ht="38.25">
      <c r="A1290" s="1" t="s">
        <v>615</v>
      </c>
      <c r="B1290" s="2" t="s">
        <v>333</v>
      </c>
      <c r="C1290" s="2" t="s">
        <v>363</v>
      </c>
      <c r="D1290" s="2" t="s">
        <v>374</v>
      </c>
      <c r="E1290" s="2" t="s">
        <v>81</v>
      </c>
      <c r="F1290" s="2" t="s">
        <v>66</v>
      </c>
      <c r="G1290" s="13"/>
      <c r="H1290" s="17" t="e">
        <f>H1291</f>
        <v>#REF!</v>
      </c>
    </row>
    <row r="1291" spans="1:8" s="10" customFormat="1" ht="38.25">
      <c r="A1291" s="1" t="s">
        <v>558</v>
      </c>
      <c r="B1291" s="2" t="s">
        <v>333</v>
      </c>
      <c r="C1291" s="2" t="s">
        <v>363</v>
      </c>
      <c r="D1291" s="2" t="s">
        <v>374</v>
      </c>
      <c r="E1291" s="2" t="s">
        <v>103</v>
      </c>
      <c r="F1291" s="2" t="s">
        <v>66</v>
      </c>
      <c r="G1291" s="13"/>
      <c r="H1291" s="17" t="e">
        <f>H1292</f>
        <v>#REF!</v>
      </c>
    </row>
    <row r="1292" spans="1:8" s="10" customFormat="1">
      <c r="A1292" s="1" t="s">
        <v>78</v>
      </c>
      <c r="B1292" s="2" t="s">
        <v>333</v>
      </c>
      <c r="C1292" s="2" t="s">
        <v>363</v>
      </c>
      <c r="D1292" s="2" t="s">
        <v>374</v>
      </c>
      <c r="E1292" s="2" t="s">
        <v>103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123</v>
      </c>
      <c r="B1293" s="2" t="s">
        <v>333</v>
      </c>
      <c r="C1293" s="2" t="s">
        <v>363</v>
      </c>
      <c r="D1293" s="2" t="s">
        <v>374</v>
      </c>
      <c r="E1293" s="2" t="s">
        <v>103</v>
      </c>
      <c r="F1293" s="2">
        <v>7010</v>
      </c>
      <c r="G1293" s="13" t="s">
        <v>124</v>
      </c>
      <c r="H1293" s="17" t="e">
        <f>H1294</f>
        <v>#REF!</v>
      </c>
    </row>
    <row r="1294" spans="1:8" s="10" customFormat="1">
      <c r="A1294" s="1" t="s">
        <v>111</v>
      </c>
      <c r="B1294" s="2" t="s">
        <v>333</v>
      </c>
      <c r="C1294" s="2" t="s">
        <v>363</v>
      </c>
      <c r="D1294" s="2" t="s">
        <v>374</v>
      </c>
      <c r="E1294" s="2" t="s">
        <v>103</v>
      </c>
      <c r="F1294" s="2">
        <v>7010</v>
      </c>
      <c r="G1294" s="13" t="s">
        <v>75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746</v>
      </c>
      <c r="B1296" s="2" t="s">
        <v>333</v>
      </c>
      <c r="C1296" s="2" t="s">
        <v>363</v>
      </c>
      <c r="D1296" s="2" t="s">
        <v>232</v>
      </c>
      <c r="E1296" s="2" t="s">
        <v>81</v>
      </c>
      <c r="F1296" s="2" t="s">
        <v>66</v>
      </c>
      <c r="G1296" s="13"/>
      <c r="H1296" s="17" t="e">
        <f>H1297</f>
        <v>#REF!</v>
      </c>
    </row>
    <row r="1297" spans="1:8" s="10" customFormat="1" ht="25.5">
      <c r="A1297" s="1" t="s">
        <v>117</v>
      </c>
      <c r="B1297" s="2" t="s">
        <v>333</v>
      </c>
      <c r="C1297" s="2" t="s">
        <v>363</v>
      </c>
      <c r="D1297" s="2" t="s">
        <v>232</v>
      </c>
      <c r="E1297" s="2" t="s">
        <v>81</v>
      </c>
      <c r="F1297" s="2" t="s">
        <v>118</v>
      </c>
      <c r="G1297" s="13"/>
      <c r="H1297" s="17" t="e">
        <f>H1298</f>
        <v>#REF!</v>
      </c>
    </row>
    <row r="1298" spans="1:8" s="10" customFormat="1" ht="25.5">
      <c r="A1298" s="1" t="s">
        <v>127</v>
      </c>
      <c r="B1298" s="2" t="s">
        <v>333</v>
      </c>
      <c r="C1298" s="2" t="s">
        <v>363</v>
      </c>
      <c r="D1298" s="2" t="s">
        <v>232</v>
      </c>
      <c r="E1298" s="2" t="s">
        <v>81</v>
      </c>
      <c r="F1298" s="2" t="s">
        <v>118</v>
      </c>
      <c r="G1298" s="13" t="s">
        <v>128</v>
      </c>
      <c r="H1298" s="17" t="e">
        <f>H1299</f>
        <v>#REF!</v>
      </c>
    </row>
    <row r="1299" spans="1:8" s="10" customFormat="1" ht="38.25">
      <c r="A1299" s="1" t="s">
        <v>675</v>
      </c>
      <c r="B1299" s="36" t="s">
        <v>333</v>
      </c>
      <c r="C1299" s="36" t="s">
        <v>363</v>
      </c>
      <c r="D1299" s="36" t="s">
        <v>232</v>
      </c>
      <c r="E1299" s="2" t="s">
        <v>81</v>
      </c>
      <c r="F1299" s="36" t="s">
        <v>118</v>
      </c>
      <c r="G1299" s="38" t="s">
        <v>122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353</v>
      </c>
      <c r="B1301" s="2" t="s">
        <v>333</v>
      </c>
      <c r="C1301" s="2" t="s">
        <v>336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495</v>
      </c>
      <c r="B1302" s="2" t="s">
        <v>333</v>
      </c>
      <c r="C1302" s="2" t="s">
        <v>336</v>
      </c>
      <c r="D1302" s="2" t="s">
        <v>363</v>
      </c>
      <c r="E1302" s="2" t="s">
        <v>81</v>
      </c>
      <c r="F1302" s="2" t="s">
        <v>66</v>
      </c>
      <c r="G1302" s="13"/>
      <c r="H1302" s="17" t="e">
        <f>H1303+H1307</f>
        <v>#REF!</v>
      </c>
    </row>
    <row r="1303" spans="1:8" s="10" customFormat="1" ht="25.5">
      <c r="A1303" s="1" t="s">
        <v>478</v>
      </c>
      <c r="B1303" s="2" t="s">
        <v>333</v>
      </c>
      <c r="C1303" s="2" t="s">
        <v>336</v>
      </c>
      <c r="D1303" s="2" t="s">
        <v>363</v>
      </c>
      <c r="E1303" s="2" t="s">
        <v>82</v>
      </c>
      <c r="F1303" s="2" t="s">
        <v>66</v>
      </c>
      <c r="G1303" s="13"/>
      <c r="H1303" s="17" t="e">
        <f>H1304</f>
        <v>#REF!</v>
      </c>
    </row>
    <row r="1304" spans="1:8" s="10" customFormat="1">
      <c r="A1304" s="1" t="s">
        <v>78</v>
      </c>
      <c r="B1304" s="2" t="s">
        <v>333</v>
      </c>
      <c r="C1304" s="2" t="s">
        <v>336</v>
      </c>
      <c r="D1304" s="2" t="s">
        <v>363</v>
      </c>
      <c r="E1304" s="2" t="s">
        <v>82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123</v>
      </c>
      <c r="B1305" s="2" t="s">
        <v>333</v>
      </c>
      <c r="C1305" s="2" t="s">
        <v>336</v>
      </c>
      <c r="D1305" s="2" t="s">
        <v>363</v>
      </c>
      <c r="E1305" s="2" t="s">
        <v>82</v>
      </c>
      <c r="F1305" s="2">
        <v>7010</v>
      </c>
      <c r="G1305" s="13" t="s">
        <v>124</v>
      </c>
      <c r="H1305" s="17" t="e">
        <f>H1306</f>
        <v>#REF!</v>
      </c>
    </row>
    <row r="1306" spans="1:8" s="10" customFormat="1">
      <c r="A1306" s="1" t="s">
        <v>111</v>
      </c>
      <c r="B1306" s="2" t="s">
        <v>333</v>
      </c>
      <c r="C1306" s="2" t="s">
        <v>336</v>
      </c>
      <c r="D1306" s="2" t="s">
        <v>363</v>
      </c>
      <c r="E1306" s="2" t="s">
        <v>82</v>
      </c>
      <c r="F1306" s="2">
        <v>7010</v>
      </c>
      <c r="G1306" s="13" t="s">
        <v>75</v>
      </c>
      <c r="H1306" s="17" t="e">
        <f>#REF!</f>
        <v>#REF!</v>
      </c>
    </row>
    <row r="1307" spans="1:8" s="10" customFormat="1" ht="51">
      <c r="A1307" s="1" t="s">
        <v>39</v>
      </c>
      <c r="B1307" s="2" t="s">
        <v>333</v>
      </c>
      <c r="C1307" s="2" t="s">
        <v>336</v>
      </c>
      <c r="D1307" s="2" t="s">
        <v>363</v>
      </c>
      <c r="E1307" s="2">
        <v>2</v>
      </c>
      <c r="F1307" s="2" t="s">
        <v>66</v>
      </c>
      <c r="G1307" s="13"/>
      <c r="H1307" s="17" t="e">
        <f>H1308</f>
        <v>#REF!</v>
      </c>
    </row>
    <row r="1308" spans="1:8" s="10" customFormat="1">
      <c r="A1308" s="1" t="s">
        <v>78</v>
      </c>
      <c r="B1308" s="2" t="s">
        <v>333</v>
      </c>
      <c r="C1308" s="2" t="s">
        <v>336</v>
      </c>
      <c r="D1308" s="2" t="s">
        <v>363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123</v>
      </c>
      <c r="B1309" s="2" t="s">
        <v>333</v>
      </c>
      <c r="C1309" s="2" t="s">
        <v>336</v>
      </c>
      <c r="D1309" s="2" t="s">
        <v>363</v>
      </c>
      <c r="E1309" s="2">
        <v>2</v>
      </c>
      <c r="F1309" s="2">
        <v>7010</v>
      </c>
      <c r="G1309" s="13" t="s">
        <v>124</v>
      </c>
      <c r="H1309" s="17" t="e">
        <f>H1310</f>
        <v>#REF!</v>
      </c>
    </row>
    <row r="1310" spans="1:8" s="10" customFormat="1">
      <c r="A1310" s="1" t="s">
        <v>111</v>
      </c>
      <c r="B1310" s="2" t="s">
        <v>333</v>
      </c>
      <c r="C1310" s="2" t="s">
        <v>336</v>
      </c>
      <c r="D1310" s="2" t="s">
        <v>363</v>
      </c>
      <c r="E1310" s="2">
        <v>2</v>
      </c>
      <c r="F1310" s="2">
        <v>7010</v>
      </c>
      <c r="G1310" s="13" t="s">
        <v>75</v>
      </c>
      <c r="H1310" s="17" t="e">
        <f>#REF!</f>
        <v>#REF!</v>
      </c>
    </row>
    <row r="1311" spans="1:8" s="10" customFormat="1" ht="38.25">
      <c r="A1311" s="1" t="s">
        <v>615</v>
      </c>
      <c r="B1311" s="2" t="s">
        <v>333</v>
      </c>
      <c r="C1311" s="2" t="s">
        <v>336</v>
      </c>
      <c r="D1311" s="2" t="s">
        <v>374</v>
      </c>
      <c r="E1311" s="2" t="s">
        <v>81</v>
      </c>
      <c r="F1311" s="2" t="s">
        <v>66</v>
      </c>
      <c r="G1311" s="13"/>
      <c r="H1311" s="17" t="e">
        <f>H1312</f>
        <v>#REF!</v>
      </c>
    </row>
    <row r="1312" spans="1:8" s="10" customFormat="1" ht="38.25">
      <c r="A1312" s="1" t="s">
        <v>558</v>
      </c>
      <c r="B1312" s="2" t="s">
        <v>333</v>
      </c>
      <c r="C1312" s="2" t="s">
        <v>336</v>
      </c>
      <c r="D1312" s="2" t="s">
        <v>374</v>
      </c>
      <c r="E1312" s="2" t="s">
        <v>103</v>
      </c>
      <c r="F1312" s="2" t="s">
        <v>66</v>
      </c>
      <c r="G1312" s="13"/>
      <c r="H1312" s="17" t="e">
        <f>H1313</f>
        <v>#REF!</v>
      </c>
    </row>
    <row r="1313" spans="1:8" s="10" customFormat="1">
      <c r="A1313" s="1" t="s">
        <v>78</v>
      </c>
      <c r="B1313" s="2" t="s">
        <v>333</v>
      </c>
      <c r="C1313" s="2" t="s">
        <v>336</v>
      </c>
      <c r="D1313" s="2" t="s">
        <v>374</v>
      </c>
      <c r="E1313" s="2" t="s">
        <v>103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123</v>
      </c>
      <c r="B1314" s="2" t="s">
        <v>333</v>
      </c>
      <c r="C1314" s="2" t="s">
        <v>336</v>
      </c>
      <c r="D1314" s="2" t="s">
        <v>374</v>
      </c>
      <c r="E1314" s="2" t="s">
        <v>103</v>
      </c>
      <c r="F1314" s="2">
        <v>7010</v>
      </c>
      <c r="G1314" s="13" t="s">
        <v>124</v>
      </c>
      <c r="H1314" s="17" t="e">
        <f>H1315</f>
        <v>#REF!</v>
      </c>
    </row>
    <row r="1315" spans="1:8" s="10" customFormat="1">
      <c r="A1315" s="1" t="s">
        <v>111</v>
      </c>
      <c r="B1315" s="2" t="s">
        <v>333</v>
      </c>
      <c r="C1315" s="2" t="s">
        <v>336</v>
      </c>
      <c r="D1315" s="2" t="s">
        <v>374</v>
      </c>
      <c r="E1315" s="2" t="s">
        <v>103</v>
      </c>
      <c r="F1315" s="2">
        <v>7010</v>
      </c>
      <c r="G1315" s="13" t="s">
        <v>75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666</v>
      </c>
      <c r="B1317" s="2" t="s">
        <v>333</v>
      </c>
      <c r="C1317" s="2" t="s">
        <v>336</v>
      </c>
      <c r="D1317" s="2" t="s">
        <v>40</v>
      </c>
      <c r="E1317" s="2" t="s">
        <v>81</v>
      </c>
      <c r="F1317" s="2" t="s">
        <v>66</v>
      </c>
      <c r="G1317" s="13"/>
      <c r="H1317" s="17" t="e">
        <f>H1318</f>
        <v>#REF!</v>
      </c>
    </row>
    <row r="1318" spans="1:8" s="10" customFormat="1" ht="25.5">
      <c r="A1318" s="1" t="s">
        <v>117</v>
      </c>
      <c r="B1318" s="2" t="s">
        <v>333</v>
      </c>
      <c r="C1318" s="2" t="s">
        <v>336</v>
      </c>
      <c r="D1318" s="2" t="s">
        <v>40</v>
      </c>
      <c r="E1318" s="2" t="s">
        <v>81</v>
      </c>
      <c r="F1318" s="2" t="s">
        <v>118</v>
      </c>
      <c r="G1318" s="13"/>
      <c r="H1318" s="17" t="e">
        <f>H1319</f>
        <v>#REF!</v>
      </c>
    </row>
    <row r="1319" spans="1:8" s="10" customFormat="1" ht="25.5">
      <c r="A1319" s="1" t="s">
        <v>127</v>
      </c>
      <c r="B1319" s="2" t="s">
        <v>333</v>
      </c>
      <c r="C1319" s="2" t="s">
        <v>336</v>
      </c>
      <c r="D1319" s="2" t="s">
        <v>40</v>
      </c>
      <c r="E1319" s="2" t="s">
        <v>81</v>
      </c>
      <c r="F1319" s="2" t="s">
        <v>118</v>
      </c>
      <c r="G1319" s="13" t="s">
        <v>128</v>
      </c>
      <c r="H1319" s="17" t="e">
        <f>H1320</f>
        <v>#REF!</v>
      </c>
    </row>
    <row r="1320" spans="1:8" s="10" customFormat="1" ht="38.25">
      <c r="A1320" s="1" t="s">
        <v>675</v>
      </c>
      <c r="B1320" s="2" t="s">
        <v>333</v>
      </c>
      <c r="C1320" s="2" t="s">
        <v>336</v>
      </c>
      <c r="D1320" s="2" t="s">
        <v>40</v>
      </c>
      <c r="E1320" s="2" t="s">
        <v>81</v>
      </c>
      <c r="F1320" s="2" t="s">
        <v>118</v>
      </c>
      <c r="G1320" s="13" t="s">
        <v>122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373</v>
      </c>
      <c r="B1322" s="2" t="s">
        <v>333</v>
      </c>
      <c r="C1322" s="2" t="s">
        <v>335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615</v>
      </c>
      <c r="B1323" s="2" t="s">
        <v>333</v>
      </c>
      <c r="C1323" s="2" t="s">
        <v>335</v>
      </c>
      <c r="D1323" s="2" t="s">
        <v>374</v>
      </c>
      <c r="E1323" s="2" t="s">
        <v>81</v>
      </c>
      <c r="F1323" s="2" t="s">
        <v>66</v>
      </c>
      <c r="G1323" s="13"/>
      <c r="H1323" s="17" t="e">
        <f>H1324</f>
        <v>#REF!</v>
      </c>
    </row>
    <row r="1324" spans="1:8" s="10" customFormat="1" ht="38.25">
      <c r="A1324" s="1" t="s">
        <v>558</v>
      </c>
      <c r="B1324" s="2" t="s">
        <v>333</v>
      </c>
      <c r="C1324" s="2" t="s">
        <v>335</v>
      </c>
      <c r="D1324" s="2" t="s">
        <v>374</v>
      </c>
      <c r="E1324" s="2" t="s">
        <v>103</v>
      </c>
      <c r="F1324" s="2" t="s">
        <v>66</v>
      </c>
      <c r="G1324" s="13"/>
      <c r="H1324" s="17" t="e">
        <f>H1325</f>
        <v>#REF!</v>
      </c>
    </row>
    <row r="1325" spans="1:8" s="10" customFormat="1">
      <c r="A1325" s="1" t="s">
        <v>78</v>
      </c>
      <c r="B1325" s="2" t="s">
        <v>333</v>
      </c>
      <c r="C1325" s="2" t="s">
        <v>335</v>
      </c>
      <c r="D1325" s="2" t="s">
        <v>374</v>
      </c>
      <c r="E1325" s="2" t="s">
        <v>103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123</v>
      </c>
      <c r="B1326" s="2" t="s">
        <v>333</v>
      </c>
      <c r="C1326" s="2" t="s">
        <v>335</v>
      </c>
      <c r="D1326" s="2" t="s">
        <v>374</v>
      </c>
      <c r="E1326" s="2" t="s">
        <v>103</v>
      </c>
      <c r="F1326" s="2">
        <v>7010</v>
      </c>
      <c r="G1326" s="13" t="s">
        <v>124</v>
      </c>
      <c r="H1326" s="17" t="e">
        <f>H1327</f>
        <v>#REF!</v>
      </c>
    </row>
    <row r="1327" spans="1:8" s="10" customFormat="1">
      <c r="A1327" s="1" t="s">
        <v>111</v>
      </c>
      <c r="B1327" s="2" t="s">
        <v>333</v>
      </c>
      <c r="C1327" s="2" t="s">
        <v>335</v>
      </c>
      <c r="D1327" s="2" t="s">
        <v>374</v>
      </c>
      <c r="E1327" s="2" t="s">
        <v>103</v>
      </c>
      <c r="F1327" s="2">
        <v>7010</v>
      </c>
      <c r="G1327" s="13" t="s">
        <v>75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378</v>
      </c>
      <c r="B1329" s="2" t="s">
        <v>333</v>
      </c>
      <c r="C1329" s="2" t="s">
        <v>337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495</v>
      </c>
      <c r="B1330" s="2" t="s">
        <v>333</v>
      </c>
      <c r="C1330" s="2" t="s">
        <v>337</v>
      </c>
      <c r="D1330" s="2" t="s">
        <v>363</v>
      </c>
      <c r="E1330" s="2" t="s">
        <v>81</v>
      </c>
      <c r="F1330" s="2" t="s">
        <v>66</v>
      </c>
      <c r="G1330" s="13"/>
      <c r="H1330" s="17" t="e">
        <f>H1331</f>
        <v>#REF!</v>
      </c>
    </row>
    <row r="1331" spans="1:10" s="10" customFormat="1" ht="25.5">
      <c r="A1331" s="1" t="s">
        <v>583</v>
      </c>
      <c r="B1331" s="2" t="s">
        <v>333</v>
      </c>
      <c r="C1331" s="2" t="s">
        <v>337</v>
      </c>
      <c r="D1331" s="2" t="s">
        <v>363</v>
      </c>
      <c r="E1331" s="2" t="s">
        <v>305</v>
      </c>
      <c r="F1331" s="2" t="s">
        <v>66</v>
      </c>
      <c r="G1331" s="13"/>
      <c r="H1331" s="17" t="e">
        <f>H1332</f>
        <v>#REF!</v>
      </c>
    </row>
    <row r="1332" spans="1:10" s="10" customFormat="1">
      <c r="A1332" s="1" t="s">
        <v>78</v>
      </c>
      <c r="B1332" s="2" t="s">
        <v>333</v>
      </c>
      <c r="C1332" s="2" t="s">
        <v>337</v>
      </c>
      <c r="D1332" s="2" t="s">
        <v>363</v>
      </c>
      <c r="E1332" s="2" t="s">
        <v>305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123</v>
      </c>
      <c r="B1333" s="2" t="s">
        <v>333</v>
      </c>
      <c r="C1333" s="2" t="s">
        <v>337</v>
      </c>
      <c r="D1333" s="2" t="s">
        <v>363</v>
      </c>
      <c r="E1333" s="2" t="s">
        <v>305</v>
      </c>
      <c r="F1333" s="2">
        <v>7010</v>
      </c>
      <c r="G1333" s="13" t="s">
        <v>124</v>
      </c>
      <c r="H1333" s="17" t="e">
        <f>H1334+H1335</f>
        <v>#REF!</v>
      </c>
    </row>
    <row r="1334" spans="1:10" s="10" customFormat="1">
      <c r="A1334" s="1" t="s">
        <v>111</v>
      </c>
      <c r="B1334" s="2" t="s">
        <v>333</v>
      </c>
      <c r="C1334" s="2" t="s">
        <v>337</v>
      </c>
      <c r="D1334" s="2" t="s">
        <v>363</v>
      </c>
      <c r="E1334" s="2" t="s">
        <v>305</v>
      </c>
      <c r="F1334" s="2">
        <v>7010</v>
      </c>
      <c r="G1334" s="13" t="s">
        <v>75</v>
      </c>
      <c r="H1334" s="17" t="e">
        <f>#REF!</f>
        <v>#REF!</v>
      </c>
    </row>
    <row r="1335" spans="1:10" s="10" customFormat="1">
      <c r="A1335" s="1" t="s">
        <v>125</v>
      </c>
      <c r="B1335" s="2" t="s">
        <v>333</v>
      </c>
      <c r="C1335" s="2" t="s">
        <v>337</v>
      </c>
      <c r="D1335" s="2" t="s">
        <v>363</v>
      </c>
      <c r="E1335" s="2" t="s">
        <v>305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360</v>
      </c>
      <c r="B1337" s="2" t="s">
        <v>333</v>
      </c>
      <c r="C1337" s="2" t="s">
        <v>375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495</v>
      </c>
      <c r="B1338" s="2" t="s">
        <v>333</v>
      </c>
      <c r="C1338" s="2" t="s">
        <v>375</v>
      </c>
      <c r="D1338" s="2" t="s">
        <v>363</v>
      </c>
      <c r="E1338" s="2" t="s">
        <v>81</v>
      </c>
      <c r="F1338" s="2" t="s">
        <v>66</v>
      </c>
      <c r="G1338" s="13"/>
      <c r="H1338" s="17" t="e">
        <f>H1339</f>
        <v>#REF!</v>
      </c>
    </row>
    <row r="1339" spans="1:10" s="10" customFormat="1" ht="51">
      <c r="A1339" s="1" t="s">
        <v>39</v>
      </c>
      <c r="B1339" s="2" t="s">
        <v>333</v>
      </c>
      <c r="C1339" s="2" t="s">
        <v>375</v>
      </c>
      <c r="D1339" s="2" t="s">
        <v>363</v>
      </c>
      <c r="E1339" s="2" t="s">
        <v>83</v>
      </c>
      <c r="F1339" s="2" t="s">
        <v>66</v>
      </c>
      <c r="G1339" s="13"/>
      <c r="H1339" s="17" t="e">
        <f>H1340</f>
        <v>#REF!</v>
      </c>
    </row>
    <row r="1340" spans="1:10" s="10" customFormat="1">
      <c r="A1340" s="1" t="s">
        <v>78</v>
      </c>
      <c r="B1340" s="2" t="s">
        <v>333</v>
      </c>
      <c r="C1340" s="2" t="s">
        <v>375</v>
      </c>
      <c r="D1340" s="2" t="s">
        <v>363</v>
      </c>
      <c r="E1340" s="2" t="s">
        <v>83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123</v>
      </c>
      <c r="B1341" s="2" t="s">
        <v>333</v>
      </c>
      <c r="C1341" s="2" t="s">
        <v>375</v>
      </c>
      <c r="D1341" s="2" t="s">
        <v>363</v>
      </c>
      <c r="E1341" s="2" t="s">
        <v>83</v>
      </c>
      <c r="F1341" s="2">
        <v>7010</v>
      </c>
      <c r="G1341" s="13" t="s">
        <v>124</v>
      </c>
      <c r="H1341" s="17" t="e">
        <f>H1342</f>
        <v>#REF!</v>
      </c>
    </row>
    <row r="1342" spans="1:10" s="10" customFormat="1">
      <c r="A1342" s="1" t="s">
        <v>111</v>
      </c>
      <c r="B1342" s="2" t="s">
        <v>333</v>
      </c>
      <c r="C1342" s="2" t="s">
        <v>375</v>
      </c>
      <c r="D1342" s="2" t="s">
        <v>363</v>
      </c>
      <c r="E1342" s="2" t="s">
        <v>83</v>
      </c>
      <c r="F1342" s="2">
        <v>7010</v>
      </c>
      <c r="G1342" s="13" t="s">
        <v>75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330</v>
      </c>
      <c r="B1344" s="2" t="s">
        <v>333</v>
      </c>
      <c r="C1344" s="2" t="s">
        <v>333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495</v>
      </c>
      <c r="B1345" s="2" t="s">
        <v>333</v>
      </c>
      <c r="C1345" s="2" t="s">
        <v>333</v>
      </c>
      <c r="D1345" s="2" t="s">
        <v>363</v>
      </c>
      <c r="E1345" s="2" t="s">
        <v>81</v>
      </c>
      <c r="F1345" s="2" t="s">
        <v>66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478</v>
      </c>
      <c r="B1346" s="2" t="s">
        <v>333</v>
      </c>
      <c r="C1346" s="2" t="s">
        <v>333</v>
      </c>
      <c r="D1346" s="2" t="s">
        <v>363</v>
      </c>
      <c r="E1346" s="2" t="s">
        <v>82</v>
      </c>
      <c r="F1346" s="2" t="s">
        <v>66</v>
      </c>
      <c r="G1346" s="13"/>
      <c r="H1346" s="17" t="e">
        <f>H1347+H1350+H1353</f>
        <v>#REF!</v>
      </c>
    </row>
    <row r="1347" spans="1:8" s="10" customFormat="1" ht="25.5">
      <c r="A1347" s="1" t="s">
        <v>594</v>
      </c>
      <c r="B1347" s="2" t="s">
        <v>333</v>
      </c>
      <c r="C1347" s="2" t="s">
        <v>333</v>
      </c>
      <c r="D1347" s="2" t="s">
        <v>363</v>
      </c>
      <c r="E1347" s="2" t="s">
        <v>82</v>
      </c>
      <c r="F1347" s="2" t="s">
        <v>593</v>
      </c>
      <c r="G1347" s="13"/>
      <c r="H1347" s="17" t="e">
        <f>H1348</f>
        <v>#REF!</v>
      </c>
    </row>
    <row r="1348" spans="1:8" s="10" customFormat="1" ht="25.5">
      <c r="A1348" s="1" t="s">
        <v>123</v>
      </c>
      <c r="B1348" s="2" t="s">
        <v>333</v>
      </c>
      <c r="C1348" s="2" t="s">
        <v>333</v>
      </c>
      <c r="D1348" s="2" t="s">
        <v>363</v>
      </c>
      <c r="E1348" s="2" t="s">
        <v>82</v>
      </c>
      <c r="F1348" s="2" t="s">
        <v>593</v>
      </c>
      <c r="G1348" s="13" t="s">
        <v>124</v>
      </c>
      <c r="H1348" s="17" t="e">
        <f>H1349</f>
        <v>#REF!</v>
      </c>
    </row>
    <row r="1349" spans="1:8" s="10" customFormat="1">
      <c r="A1349" s="1" t="s">
        <v>111</v>
      </c>
      <c r="B1349" s="2" t="s">
        <v>333</v>
      </c>
      <c r="C1349" s="2" t="s">
        <v>333</v>
      </c>
      <c r="D1349" s="2" t="s">
        <v>363</v>
      </c>
      <c r="E1349" s="2" t="s">
        <v>82</v>
      </c>
      <c r="F1349" s="2" t="s">
        <v>593</v>
      </c>
      <c r="G1349" s="13" t="s">
        <v>75</v>
      </c>
      <c r="H1349" s="17" t="e">
        <f>#REF!</f>
        <v>#REF!</v>
      </c>
    </row>
    <row r="1350" spans="1:8" s="10" customFormat="1">
      <c r="A1350" s="1" t="s">
        <v>78</v>
      </c>
      <c r="B1350" s="2" t="s">
        <v>333</v>
      </c>
      <c r="C1350" s="2" t="s">
        <v>333</v>
      </c>
      <c r="D1350" s="2" t="s">
        <v>363</v>
      </c>
      <c r="E1350" s="2" t="s">
        <v>82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123</v>
      </c>
      <c r="B1351" s="2" t="s">
        <v>333</v>
      </c>
      <c r="C1351" s="2" t="s">
        <v>333</v>
      </c>
      <c r="D1351" s="2" t="s">
        <v>363</v>
      </c>
      <c r="E1351" s="2" t="s">
        <v>82</v>
      </c>
      <c r="F1351" s="2">
        <v>7010</v>
      </c>
      <c r="G1351" s="13" t="s">
        <v>124</v>
      </c>
      <c r="H1351" s="17" t="e">
        <f>H1352</f>
        <v>#REF!</v>
      </c>
    </row>
    <row r="1352" spans="1:8" s="10" customFormat="1">
      <c r="A1352" s="1" t="s">
        <v>111</v>
      </c>
      <c r="B1352" s="2" t="s">
        <v>333</v>
      </c>
      <c r="C1352" s="2" t="s">
        <v>333</v>
      </c>
      <c r="D1352" s="2" t="s">
        <v>363</v>
      </c>
      <c r="E1352" s="2" t="s">
        <v>82</v>
      </c>
      <c r="F1352" s="2">
        <v>7010</v>
      </c>
      <c r="G1352" s="13" t="s">
        <v>75</v>
      </c>
      <c r="H1352" s="17" t="e">
        <f>#REF!</f>
        <v>#REF!</v>
      </c>
    </row>
    <row r="1353" spans="1:8" s="10" customFormat="1">
      <c r="A1353" s="1" t="s">
        <v>133</v>
      </c>
      <c r="B1353" s="2" t="s">
        <v>333</v>
      </c>
      <c r="C1353" s="2" t="s">
        <v>333</v>
      </c>
      <c r="D1353" s="2" t="s">
        <v>363</v>
      </c>
      <c r="E1353" s="2" t="s">
        <v>82</v>
      </c>
      <c r="F1353" s="2" t="s">
        <v>134</v>
      </c>
      <c r="G1353" s="13"/>
      <c r="H1353" s="17" t="e">
        <f>H1354</f>
        <v>#REF!</v>
      </c>
    </row>
    <row r="1354" spans="1:8" s="10" customFormat="1" ht="25.5">
      <c r="A1354" s="1" t="s">
        <v>131</v>
      </c>
      <c r="B1354" s="2" t="s">
        <v>333</v>
      </c>
      <c r="C1354" s="2" t="s">
        <v>333</v>
      </c>
      <c r="D1354" s="2" t="s">
        <v>363</v>
      </c>
      <c r="E1354" s="2" t="s">
        <v>82</v>
      </c>
      <c r="F1354" s="2" t="s">
        <v>134</v>
      </c>
      <c r="G1354" s="13" t="s">
        <v>132</v>
      </c>
      <c r="H1354" s="17" t="e">
        <f>H1355</f>
        <v>#REF!</v>
      </c>
    </row>
    <row r="1355" spans="1:8" s="10" customFormat="1" ht="25.5">
      <c r="A1355" s="1" t="s">
        <v>77</v>
      </c>
      <c r="B1355" s="2" t="s">
        <v>333</v>
      </c>
      <c r="C1355" s="2" t="s">
        <v>333</v>
      </c>
      <c r="D1355" s="2" t="s">
        <v>363</v>
      </c>
      <c r="E1355" s="2" t="s">
        <v>82</v>
      </c>
      <c r="F1355" s="2" t="s">
        <v>134</v>
      </c>
      <c r="G1355" s="13" t="s">
        <v>73</v>
      </c>
      <c r="H1355" s="17" t="e">
        <f>#REF!</f>
        <v>#REF!</v>
      </c>
    </row>
    <row r="1356" spans="1:8" s="10" customFormat="1" ht="51">
      <c r="A1356" s="1" t="s">
        <v>39</v>
      </c>
      <c r="B1356" s="2" t="s">
        <v>333</v>
      </c>
      <c r="C1356" s="2" t="s">
        <v>333</v>
      </c>
      <c r="D1356" s="2" t="s">
        <v>363</v>
      </c>
      <c r="E1356" s="2">
        <v>2</v>
      </c>
      <c r="F1356" s="2" t="s">
        <v>66</v>
      </c>
      <c r="G1356" s="13"/>
      <c r="H1356" s="17" t="e">
        <f>H1357+H1360</f>
        <v>#REF!</v>
      </c>
    </row>
    <row r="1357" spans="1:8" s="10" customFormat="1">
      <c r="A1357" s="1" t="s">
        <v>78</v>
      </c>
      <c r="B1357" s="2" t="s">
        <v>333</v>
      </c>
      <c r="C1357" s="2" t="s">
        <v>333</v>
      </c>
      <c r="D1357" s="2" t="s">
        <v>363</v>
      </c>
      <c r="E1357" s="2" t="s">
        <v>83</v>
      </c>
      <c r="F1357" s="2" t="s">
        <v>74</v>
      </c>
      <c r="G1357" s="13"/>
      <c r="H1357" s="17" t="e">
        <f>H1358</f>
        <v>#REF!</v>
      </c>
    </row>
    <row r="1358" spans="1:8" s="10" customFormat="1" ht="25.5">
      <c r="A1358" s="1" t="s">
        <v>123</v>
      </c>
      <c r="B1358" s="2" t="s">
        <v>333</v>
      </c>
      <c r="C1358" s="2" t="s">
        <v>333</v>
      </c>
      <c r="D1358" s="2" t="s">
        <v>363</v>
      </c>
      <c r="E1358" s="2" t="s">
        <v>83</v>
      </c>
      <c r="F1358" s="2" t="s">
        <v>74</v>
      </c>
      <c r="G1358" s="13" t="s">
        <v>124</v>
      </c>
      <c r="H1358" s="17" t="e">
        <f>H1359</f>
        <v>#REF!</v>
      </c>
    </row>
    <row r="1359" spans="1:8" s="10" customFormat="1">
      <c r="A1359" s="1" t="s">
        <v>111</v>
      </c>
      <c r="B1359" s="2" t="s">
        <v>333</v>
      </c>
      <c r="C1359" s="2" t="s">
        <v>333</v>
      </c>
      <c r="D1359" s="2" t="s">
        <v>363</v>
      </c>
      <c r="E1359" s="2" t="s">
        <v>83</v>
      </c>
      <c r="F1359" s="2" t="s">
        <v>74</v>
      </c>
      <c r="G1359" s="13" t="s">
        <v>75</v>
      </c>
      <c r="H1359" s="17" t="e">
        <f>#REF!</f>
        <v>#REF!</v>
      </c>
    </row>
    <row r="1360" spans="1:8" s="10" customFormat="1">
      <c r="A1360" s="1" t="s">
        <v>432</v>
      </c>
      <c r="B1360" s="2" t="s">
        <v>333</v>
      </c>
      <c r="C1360" s="2" t="s">
        <v>333</v>
      </c>
      <c r="D1360" s="2" t="s">
        <v>363</v>
      </c>
      <c r="E1360" s="2" t="s">
        <v>83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361</v>
      </c>
      <c r="B1361" s="2" t="s">
        <v>333</v>
      </c>
      <c r="C1361" s="2" t="s">
        <v>333</v>
      </c>
      <c r="D1361" s="2" t="s">
        <v>363</v>
      </c>
      <c r="E1361" s="2" t="s">
        <v>83</v>
      </c>
      <c r="F1361" s="2">
        <v>7896</v>
      </c>
      <c r="G1361" s="13" t="s">
        <v>179</v>
      </c>
      <c r="H1361" s="17" t="e">
        <f>H1362</f>
        <v>#REF!</v>
      </c>
    </row>
    <row r="1362" spans="1:8" s="10" customFormat="1" ht="25.5">
      <c r="A1362" s="1" t="s">
        <v>135</v>
      </c>
      <c r="B1362" s="2" t="s">
        <v>333</v>
      </c>
      <c r="C1362" s="2" t="s">
        <v>333</v>
      </c>
      <c r="D1362" s="2" t="s">
        <v>363</v>
      </c>
      <c r="E1362" s="2" t="s">
        <v>83</v>
      </c>
      <c r="F1362" s="2">
        <v>7896</v>
      </c>
      <c r="G1362" s="13" t="s">
        <v>136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479</v>
      </c>
      <c r="B1364" s="2" t="s">
        <v>333</v>
      </c>
      <c r="C1364" s="2" t="s">
        <v>333</v>
      </c>
      <c r="D1364" s="2" t="s">
        <v>363</v>
      </c>
      <c r="E1364" s="2" t="s">
        <v>356</v>
      </c>
      <c r="F1364" s="2" t="s">
        <v>66</v>
      </c>
      <c r="G1364" s="13"/>
      <c r="H1364" s="17" t="e">
        <f>H1365+H1368+H1371+H1374</f>
        <v>#REF!</v>
      </c>
    </row>
    <row r="1365" spans="1:8" s="10" customFormat="1" ht="25.5">
      <c r="A1365" s="1" t="s">
        <v>596</v>
      </c>
      <c r="B1365" s="2" t="s">
        <v>333</v>
      </c>
      <c r="C1365" s="2" t="s">
        <v>333</v>
      </c>
      <c r="D1365" s="2" t="s">
        <v>363</v>
      </c>
      <c r="E1365" s="2" t="s">
        <v>356</v>
      </c>
      <c r="F1365" s="2" t="s">
        <v>595</v>
      </c>
      <c r="G1365" s="13"/>
      <c r="H1365" s="17" t="e">
        <f>H1366</f>
        <v>#REF!</v>
      </c>
    </row>
    <row r="1366" spans="1:8" s="10" customFormat="1" ht="25.5">
      <c r="A1366" s="1" t="s">
        <v>123</v>
      </c>
      <c r="B1366" s="2" t="s">
        <v>333</v>
      </c>
      <c r="C1366" s="2" t="s">
        <v>333</v>
      </c>
      <c r="D1366" s="2" t="s">
        <v>363</v>
      </c>
      <c r="E1366" s="2" t="s">
        <v>356</v>
      </c>
      <c r="F1366" s="2" t="s">
        <v>595</v>
      </c>
      <c r="G1366" s="13" t="s">
        <v>124</v>
      </c>
      <c r="H1366" s="17" t="e">
        <f>H1367</f>
        <v>#REF!</v>
      </c>
    </row>
    <row r="1367" spans="1:8" s="10" customFormat="1">
      <c r="A1367" s="1" t="s">
        <v>111</v>
      </c>
      <c r="B1367" s="2" t="s">
        <v>333</v>
      </c>
      <c r="C1367" s="2" t="s">
        <v>333</v>
      </c>
      <c r="D1367" s="2" t="s">
        <v>363</v>
      </c>
      <c r="E1367" s="2" t="s">
        <v>356</v>
      </c>
      <c r="F1367" s="2" t="s">
        <v>595</v>
      </c>
      <c r="G1367" s="13" t="s">
        <v>75</v>
      </c>
      <c r="H1367" s="17" t="e">
        <f>#REF!</f>
        <v>#REF!</v>
      </c>
    </row>
    <row r="1368" spans="1:8" s="10" customFormat="1">
      <c r="A1368" s="1" t="s">
        <v>597</v>
      </c>
      <c r="B1368" s="2" t="s">
        <v>333</v>
      </c>
      <c r="C1368" s="2" t="s">
        <v>333</v>
      </c>
      <c r="D1368" s="2" t="s">
        <v>363</v>
      </c>
      <c r="E1368" s="2" t="s">
        <v>356</v>
      </c>
      <c r="F1368" s="2" t="s">
        <v>598</v>
      </c>
      <c r="G1368" s="13"/>
      <c r="H1368" s="17" t="e">
        <f>H1369</f>
        <v>#REF!</v>
      </c>
    </row>
    <row r="1369" spans="1:8" s="10" customFormat="1" ht="25.5">
      <c r="A1369" s="1" t="s">
        <v>123</v>
      </c>
      <c r="B1369" s="2" t="s">
        <v>333</v>
      </c>
      <c r="C1369" s="2" t="s">
        <v>333</v>
      </c>
      <c r="D1369" s="2" t="s">
        <v>363</v>
      </c>
      <c r="E1369" s="2" t="s">
        <v>356</v>
      </c>
      <c r="F1369" s="2" t="s">
        <v>598</v>
      </c>
      <c r="G1369" s="13" t="s">
        <v>124</v>
      </c>
      <c r="H1369" s="17" t="e">
        <f>H1370</f>
        <v>#REF!</v>
      </c>
    </row>
    <row r="1370" spans="1:8" s="10" customFormat="1">
      <c r="A1370" s="1" t="s">
        <v>111</v>
      </c>
      <c r="B1370" s="2" t="s">
        <v>333</v>
      </c>
      <c r="C1370" s="2" t="s">
        <v>333</v>
      </c>
      <c r="D1370" s="2" t="s">
        <v>363</v>
      </c>
      <c r="E1370" s="2" t="s">
        <v>356</v>
      </c>
      <c r="F1370" s="2" t="s">
        <v>598</v>
      </c>
      <c r="G1370" s="13" t="s">
        <v>75</v>
      </c>
      <c r="H1370" s="17" t="e">
        <f>#REF!</f>
        <v>#REF!</v>
      </c>
    </row>
    <row r="1371" spans="1:8" s="10" customFormat="1">
      <c r="A1371" s="1" t="s">
        <v>78</v>
      </c>
      <c r="B1371" s="2" t="s">
        <v>333</v>
      </c>
      <c r="C1371" s="2" t="s">
        <v>333</v>
      </c>
      <c r="D1371" s="2" t="s">
        <v>363</v>
      </c>
      <c r="E1371" s="2" t="s">
        <v>356</v>
      </c>
      <c r="F1371" s="2" t="s">
        <v>74</v>
      </c>
      <c r="G1371" s="13"/>
      <c r="H1371" s="17" t="e">
        <f>H1372</f>
        <v>#REF!</v>
      </c>
    </row>
    <row r="1372" spans="1:8" s="10" customFormat="1" ht="25.5">
      <c r="A1372" s="1" t="s">
        <v>123</v>
      </c>
      <c r="B1372" s="2" t="s">
        <v>333</v>
      </c>
      <c r="C1372" s="2" t="s">
        <v>333</v>
      </c>
      <c r="D1372" s="2" t="s">
        <v>363</v>
      </c>
      <c r="E1372" s="2" t="s">
        <v>356</v>
      </c>
      <c r="F1372" s="2" t="s">
        <v>74</v>
      </c>
      <c r="G1372" s="13" t="s">
        <v>124</v>
      </c>
      <c r="H1372" s="17" t="e">
        <f>H1373</f>
        <v>#REF!</v>
      </c>
    </row>
    <row r="1373" spans="1:8" s="10" customFormat="1">
      <c r="A1373" s="1" t="s">
        <v>111</v>
      </c>
      <c r="B1373" s="2" t="s">
        <v>333</v>
      </c>
      <c r="C1373" s="2" t="s">
        <v>333</v>
      </c>
      <c r="D1373" s="2" t="s">
        <v>363</v>
      </c>
      <c r="E1373" s="2" t="s">
        <v>356</v>
      </c>
      <c r="F1373" s="2" t="s">
        <v>74</v>
      </c>
      <c r="G1373" s="13" t="s">
        <v>75</v>
      </c>
      <c r="H1373" s="17" t="e">
        <f>#REF!</f>
        <v>#REF!</v>
      </c>
    </row>
    <row r="1374" spans="1:8" s="10" customFormat="1">
      <c r="A1374" s="1" t="s">
        <v>133</v>
      </c>
      <c r="B1374" s="2" t="s">
        <v>333</v>
      </c>
      <c r="C1374" s="2" t="s">
        <v>333</v>
      </c>
      <c r="D1374" s="2" t="s">
        <v>363</v>
      </c>
      <c r="E1374" s="2" t="s">
        <v>356</v>
      </c>
      <c r="F1374" s="2" t="s">
        <v>134</v>
      </c>
      <c r="G1374" s="13"/>
      <c r="H1374" s="17" t="e">
        <f>H1375+H1377</f>
        <v>#REF!</v>
      </c>
    </row>
    <row r="1375" spans="1:8" s="10" customFormat="1" ht="25.5">
      <c r="A1375" s="1" t="s">
        <v>131</v>
      </c>
      <c r="B1375" s="2" t="s">
        <v>333</v>
      </c>
      <c r="C1375" s="2" t="s">
        <v>333</v>
      </c>
      <c r="D1375" s="2" t="s">
        <v>363</v>
      </c>
      <c r="E1375" s="2" t="s">
        <v>356</v>
      </c>
      <c r="F1375" s="2" t="s">
        <v>134</v>
      </c>
      <c r="G1375" s="13" t="s">
        <v>132</v>
      </c>
      <c r="H1375" s="17" t="e">
        <f>H1376</f>
        <v>#REF!</v>
      </c>
    </row>
    <row r="1376" spans="1:8" s="10" customFormat="1" ht="25.5">
      <c r="A1376" s="1" t="s">
        <v>77</v>
      </c>
      <c r="B1376" s="2" t="s">
        <v>333</v>
      </c>
      <c r="C1376" s="2" t="s">
        <v>333</v>
      </c>
      <c r="D1376" s="2" t="s">
        <v>363</v>
      </c>
      <c r="E1376" s="2" t="s">
        <v>356</v>
      </c>
      <c r="F1376" s="2" t="s">
        <v>134</v>
      </c>
      <c r="G1376" s="13" t="s">
        <v>73</v>
      </c>
      <c r="H1376" s="17" t="e">
        <f>#REF!</f>
        <v>#REF!</v>
      </c>
    </row>
    <row r="1377" spans="1:8" s="10" customFormat="1" ht="25.5">
      <c r="A1377" s="1" t="s">
        <v>123</v>
      </c>
      <c r="B1377" s="2" t="s">
        <v>333</v>
      </c>
      <c r="C1377" s="2" t="s">
        <v>333</v>
      </c>
      <c r="D1377" s="2" t="s">
        <v>363</v>
      </c>
      <c r="E1377" s="2" t="s">
        <v>356</v>
      </c>
      <c r="F1377" s="2">
        <v>7046</v>
      </c>
      <c r="G1377" s="13" t="s">
        <v>124</v>
      </c>
      <c r="H1377" s="17" t="e">
        <f>H1378</f>
        <v>#REF!</v>
      </c>
    </row>
    <row r="1378" spans="1:8" s="10" customFormat="1">
      <c r="A1378" s="1" t="s">
        <v>111</v>
      </c>
      <c r="B1378" s="2" t="s">
        <v>333</v>
      </c>
      <c r="C1378" s="2" t="s">
        <v>333</v>
      </c>
      <c r="D1378" s="2" t="s">
        <v>363</v>
      </c>
      <c r="E1378" s="2" t="s">
        <v>356</v>
      </c>
      <c r="F1378" s="2" t="s">
        <v>134</v>
      </c>
      <c r="G1378" s="13" t="s">
        <v>75</v>
      </c>
      <c r="H1378" s="17" t="e">
        <f>#REF!</f>
        <v>#REF!</v>
      </c>
    </row>
    <row r="1379" spans="1:8" s="10" customFormat="1" ht="25.5">
      <c r="A1379" s="1" t="s">
        <v>583</v>
      </c>
      <c r="B1379" s="2" t="s">
        <v>333</v>
      </c>
      <c r="C1379" s="2" t="s">
        <v>333</v>
      </c>
      <c r="D1379" s="2" t="s">
        <v>363</v>
      </c>
      <c r="E1379" s="2" t="s">
        <v>305</v>
      </c>
      <c r="F1379" s="2" t="s">
        <v>66</v>
      </c>
      <c r="G1379" s="13"/>
      <c r="H1379" s="17" t="e">
        <f>H1380</f>
        <v>#REF!</v>
      </c>
    </row>
    <row r="1380" spans="1:8" s="10" customFormat="1">
      <c r="A1380" s="1" t="s">
        <v>133</v>
      </c>
      <c r="B1380" s="2" t="s">
        <v>333</v>
      </c>
      <c r="C1380" s="2" t="s">
        <v>333</v>
      </c>
      <c r="D1380" s="2" t="s">
        <v>363</v>
      </c>
      <c r="E1380" s="2" t="s">
        <v>305</v>
      </c>
      <c r="F1380" s="2" t="s">
        <v>134</v>
      </c>
      <c r="G1380" s="13"/>
      <c r="H1380" s="17" t="e">
        <f>H1381</f>
        <v>#REF!</v>
      </c>
    </row>
    <row r="1381" spans="1:8" s="10" customFormat="1" ht="25.5">
      <c r="A1381" s="1" t="s">
        <v>131</v>
      </c>
      <c r="B1381" s="2" t="s">
        <v>333</v>
      </c>
      <c r="C1381" s="2" t="s">
        <v>333</v>
      </c>
      <c r="D1381" s="2" t="s">
        <v>363</v>
      </c>
      <c r="E1381" s="2" t="s">
        <v>305</v>
      </c>
      <c r="F1381" s="2" t="s">
        <v>134</v>
      </c>
      <c r="G1381" s="13" t="s">
        <v>132</v>
      </c>
      <c r="H1381" s="17" t="e">
        <f>H1382</f>
        <v>#REF!</v>
      </c>
    </row>
    <row r="1382" spans="1:8" s="10" customFormat="1" ht="25.5">
      <c r="A1382" s="1" t="s">
        <v>77</v>
      </c>
      <c r="B1382" s="2" t="s">
        <v>333</v>
      </c>
      <c r="C1382" s="2" t="s">
        <v>333</v>
      </c>
      <c r="D1382" s="2" t="s">
        <v>363</v>
      </c>
      <c r="E1382" s="2" t="s">
        <v>305</v>
      </c>
      <c r="F1382" s="2" t="s">
        <v>134</v>
      </c>
      <c r="G1382" s="13" t="s">
        <v>73</v>
      </c>
      <c r="H1382" s="17" t="e">
        <f>#REF!</f>
        <v>#REF!</v>
      </c>
    </row>
    <row r="1383" spans="1:8" s="10" customFormat="1">
      <c r="A1383" s="1" t="s">
        <v>477</v>
      </c>
      <c r="B1383" s="2" t="s">
        <v>333</v>
      </c>
      <c r="C1383" s="2" t="s">
        <v>333</v>
      </c>
      <c r="D1383" s="2" t="s">
        <v>363</v>
      </c>
      <c r="E1383" s="2" t="s">
        <v>391</v>
      </c>
      <c r="F1383" s="2" t="s">
        <v>66</v>
      </c>
      <c r="G1383" s="13"/>
      <c r="H1383" s="17" t="e">
        <f>H1384</f>
        <v>#REF!</v>
      </c>
    </row>
    <row r="1384" spans="1:8" s="10" customFormat="1">
      <c r="A1384" s="1" t="s">
        <v>78</v>
      </c>
      <c r="B1384" s="2" t="s">
        <v>333</v>
      </c>
      <c r="C1384" s="2" t="s">
        <v>333</v>
      </c>
      <c r="D1384" s="2" t="s">
        <v>363</v>
      </c>
      <c r="E1384" s="2" t="s">
        <v>391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123</v>
      </c>
      <c r="B1385" s="2" t="s">
        <v>333</v>
      </c>
      <c r="C1385" s="2" t="s">
        <v>333</v>
      </c>
      <c r="D1385" s="2" t="s">
        <v>363</v>
      </c>
      <c r="E1385" s="2" t="s">
        <v>391</v>
      </c>
      <c r="F1385" s="2">
        <v>7010</v>
      </c>
      <c r="G1385" s="13" t="s">
        <v>124</v>
      </c>
      <c r="H1385" s="17" t="e">
        <f>H1386</f>
        <v>#REF!</v>
      </c>
    </row>
    <row r="1386" spans="1:8" s="10" customFormat="1">
      <c r="A1386" s="1" t="s">
        <v>111</v>
      </c>
      <c r="B1386" s="2" t="s">
        <v>333</v>
      </c>
      <c r="C1386" s="2" t="s">
        <v>333</v>
      </c>
      <c r="D1386" s="2" t="s">
        <v>363</v>
      </c>
      <c r="E1386" s="2" t="s">
        <v>391</v>
      </c>
      <c r="F1386" s="2">
        <v>7010</v>
      </c>
      <c r="G1386" s="13" t="s">
        <v>75</v>
      </c>
      <c r="H1386" s="17" t="e">
        <f>#REF!</f>
        <v>#REF!</v>
      </c>
    </row>
    <row r="1387" spans="1:8" s="10" customFormat="1">
      <c r="A1387" s="1" t="s">
        <v>475</v>
      </c>
      <c r="B1387" s="2" t="s">
        <v>333</v>
      </c>
      <c r="C1387" s="2" t="s">
        <v>333</v>
      </c>
      <c r="D1387" s="2" t="s">
        <v>363</v>
      </c>
      <c r="E1387" s="2" t="s">
        <v>392</v>
      </c>
      <c r="F1387" s="2" t="s">
        <v>66</v>
      </c>
      <c r="G1387" s="13"/>
      <c r="H1387" s="17" t="e">
        <f>H1388+H1392</f>
        <v>#REF!</v>
      </c>
    </row>
    <row r="1388" spans="1:8" s="10" customFormat="1">
      <c r="A1388" s="1" t="s">
        <v>78</v>
      </c>
      <c r="B1388" s="2" t="s">
        <v>333</v>
      </c>
      <c r="C1388" s="2" t="s">
        <v>333</v>
      </c>
      <c r="D1388" s="2" t="s">
        <v>363</v>
      </c>
      <c r="E1388" s="2" t="s">
        <v>392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123</v>
      </c>
      <c r="B1389" s="2" t="s">
        <v>333</v>
      </c>
      <c r="C1389" s="2" t="s">
        <v>333</v>
      </c>
      <c r="D1389" s="2" t="s">
        <v>363</v>
      </c>
      <c r="E1389" s="2" t="s">
        <v>392</v>
      </c>
      <c r="F1389" s="2">
        <v>7010</v>
      </c>
      <c r="G1389" s="13" t="s">
        <v>124</v>
      </c>
      <c r="H1389" s="17" t="e">
        <f>H1390+H1391</f>
        <v>#REF!</v>
      </c>
    </row>
    <row r="1390" spans="1:8" s="10" customFormat="1">
      <c r="A1390" s="1" t="s">
        <v>111</v>
      </c>
      <c r="B1390" s="2" t="s">
        <v>333</v>
      </c>
      <c r="C1390" s="2" t="s">
        <v>333</v>
      </c>
      <c r="D1390" s="2" t="s">
        <v>363</v>
      </c>
      <c r="E1390" s="2" t="s">
        <v>392</v>
      </c>
      <c r="F1390" s="2">
        <v>7010</v>
      </c>
      <c r="G1390" s="13" t="s">
        <v>75</v>
      </c>
      <c r="H1390" s="17" t="e">
        <f>#REF!</f>
        <v>#REF!</v>
      </c>
    </row>
    <row r="1391" spans="1:8" s="10" customFormat="1">
      <c r="A1391" s="1" t="s">
        <v>125</v>
      </c>
      <c r="B1391" s="2" t="s">
        <v>333</v>
      </c>
      <c r="C1391" s="2" t="s">
        <v>333</v>
      </c>
      <c r="D1391" s="2" t="s">
        <v>363</v>
      </c>
      <c r="E1391" s="2" t="s">
        <v>392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133</v>
      </c>
      <c r="B1392" s="2" t="s">
        <v>333</v>
      </c>
      <c r="C1392" s="2" t="s">
        <v>333</v>
      </c>
      <c r="D1392" s="2" t="s">
        <v>363</v>
      </c>
      <c r="E1392" s="2" t="s">
        <v>392</v>
      </c>
      <c r="F1392" s="2" t="s">
        <v>134</v>
      </c>
      <c r="G1392" s="13"/>
      <c r="H1392" s="17" t="e">
        <f>H1393+H1395</f>
        <v>#REF!</v>
      </c>
    </row>
    <row r="1393" spans="1:8" s="10" customFormat="1" ht="25.5">
      <c r="A1393" s="1" t="s">
        <v>131</v>
      </c>
      <c r="B1393" s="2" t="s">
        <v>333</v>
      </c>
      <c r="C1393" s="2" t="s">
        <v>333</v>
      </c>
      <c r="D1393" s="2" t="s">
        <v>363</v>
      </c>
      <c r="E1393" s="2" t="s">
        <v>392</v>
      </c>
      <c r="F1393" s="2" t="s">
        <v>134</v>
      </c>
      <c r="G1393" s="13" t="s">
        <v>132</v>
      </c>
      <c r="H1393" s="17" t="e">
        <f>H1394</f>
        <v>#REF!</v>
      </c>
    </row>
    <row r="1394" spans="1:8" s="10" customFormat="1" ht="25.5">
      <c r="A1394" s="1" t="s">
        <v>77</v>
      </c>
      <c r="B1394" s="2" t="s">
        <v>333</v>
      </c>
      <c r="C1394" s="2" t="s">
        <v>333</v>
      </c>
      <c r="D1394" s="2" t="s">
        <v>363</v>
      </c>
      <c r="E1394" s="2" t="s">
        <v>392</v>
      </c>
      <c r="F1394" s="2" t="s">
        <v>134</v>
      </c>
      <c r="G1394" s="13" t="s">
        <v>73</v>
      </c>
      <c r="H1394" s="17" t="e">
        <f>#REF!</f>
        <v>#REF!</v>
      </c>
    </row>
    <row r="1395" spans="1:8" s="10" customFormat="1">
      <c r="A1395" s="1" t="s">
        <v>188</v>
      </c>
      <c r="B1395" s="2" t="s">
        <v>333</v>
      </c>
      <c r="C1395" s="2" t="s">
        <v>333</v>
      </c>
      <c r="D1395" s="2" t="s">
        <v>363</v>
      </c>
      <c r="E1395" s="2" t="s">
        <v>392</v>
      </c>
      <c r="F1395" s="2" t="s">
        <v>134</v>
      </c>
      <c r="G1395" s="13">
        <v>300</v>
      </c>
      <c r="H1395" s="17" t="e">
        <f>H1396</f>
        <v>#REF!</v>
      </c>
    </row>
    <row r="1396" spans="1:8" s="10" customFormat="1">
      <c r="A1396" s="1" t="s">
        <v>189</v>
      </c>
      <c r="B1396" s="2" t="s">
        <v>333</v>
      </c>
      <c r="C1396" s="2" t="s">
        <v>333</v>
      </c>
      <c r="D1396" s="2" t="s">
        <v>363</v>
      </c>
      <c r="E1396" s="2" t="s">
        <v>392</v>
      </c>
      <c r="F1396" s="2" t="s">
        <v>134</v>
      </c>
      <c r="G1396" s="13">
        <v>360</v>
      </c>
      <c r="H1396" s="17" t="e">
        <f>#REF!</f>
        <v>#REF!</v>
      </c>
    </row>
    <row r="1397" spans="1:8" s="10" customFormat="1" ht="25.5">
      <c r="A1397" s="1" t="s">
        <v>480</v>
      </c>
      <c r="B1397" s="2" t="s">
        <v>333</v>
      </c>
      <c r="C1397" s="2" t="s">
        <v>333</v>
      </c>
      <c r="D1397" s="2" t="s">
        <v>363</v>
      </c>
      <c r="E1397" s="2" t="s">
        <v>306</v>
      </c>
      <c r="F1397" s="2" t="s">
        <v>66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604</v>
      </c>
      <c r="B1398" s="2" t="s">
        <v>333</v>
      </c>
      <c r="C1398" s="2" t="s">
        <v>333</v>
      </c>
      <c r="D1398" s="2" t="s">
        <v>363</v>
      </c>
      <c r="E1398" s="2" t="s">
        <v>306</v>
      </c>
      <c r="F1398" s="2" t="s">
        <v>599</v>
      </c>
      <c r="G1398" s="13"/>
      <c r="H1398" s="17" t="e">
        <f>H1399</f>
        <v>#REF!</v>
      </c>
    </row>
    <row r="1399" spans="1:8" s="10" customFormat="1" ht="25.5">
      <c r="A1399" s="1" t="s">
        <v>123</v>
      </c>
      <c r="B1399" s="2" t="s">
        <v>333</v>
      </c>
      <c r="C1399" s="2" t="s">
        <v>333</v>
      </c>
      <c r="D1399" s="2" t="s">
        <v>363</v>
      </c>
      <c r="E1399" s="2" t="s">
        <v>306</v>
      </c>
      <c r="F1399" s="2" t="s">
        <v>599</v>
      </c>
      <c r="G1399" s="13" t="s">
        <v>124</v>
      </c>
      <c r="H1399" s="17" t="e">
        <f>H1400</f>
        <v>#REF!</v>
      </c>
    </row>
    <row r="1400" spans="1:8" s="10" customFormat="1">
      <c r="A1400" s="1" t="s">
        <v>111</v>
      </c>
      <c r="B1400" s="2" t="s">
        <v>333</v>
      </c>
      <c r="C1400" s="2" t="s">
        <v>333</v>
      </c>
      <c r="D1400" s="2" t="s">
        <v>363</v>
      </c>
      <c r="E1400" s="2" t="s">
        <v>306</v>
      </c>
      <c r="F1400" s="2" t="s">
        <v>599</v>
      </c>
      <c r="G1400" s="13" t="s">
        <v>75</v>
      </c>
      <c r="H1400" s="17" t="e">
        <f>#REF!</f>
        <v>#REF!</v>
      </c>
    </row>
    <row r="1401" spans="1:8" s="10" customFormat="1" ht="63.75">
      <c r="A1401" s="1" t="s">
        <v>605</v>
      </c>
      <c r="B1401" s="2" t="s">
        <v>333</v>
      </c>
      <c r="C1401" s="2" t="s">
        <v>333</v>
      </c>
      <c r="D1401" s="2" t="s">
        <v>363</v>
      </c>
      <c r="E1401" s="2" t="s">
        <v>306</v>
      </c>
      <c r="F1401" s="2" t="s">
        <v>600</v>
      </c>
      <c r="G1401" s="13"/>
      <c r="H1401" s="17" t="e">
        <f>H1402</f>
        <v>#REF!</v>
      </c>
    </row>
    <row r="1402" spans="1:8" s="10" customFormat="1">
      <c r="A1402" s="1" t="s">
        <v>188</v>
      </c>
      <c r="B1402" s="2" t="s">
        <v>333</v>
      </c>
      <c r="C1402" s="2" t="s">
        <v>333</v>
      </c>
      <c r="D1402" s="2" t="s">
        <v>363</v>
      </c>
      <c r="E1402" s="2" t="s">
        <v>306</v>
      </c>
      <c r="F1402" s="2" t="s">
        <v>600</v>
      </c>
      <c r="G1402" s="13" t="s">
        <v>439</v>
      </c>
      <c r="H1402" s="17" t="e">
        <f>H1403</f>
        <v>#REF!</v>
      </c>
    </row>
    <row r="1403" spans="1:8" s="10" customFormat="1" ht="25.5">
      <c r="A1403" s="1" t="s">
        <v>195</v>
      </c>
      <c r="B1403" s="2" t="s">
        <v>333</v>
      </c>
      <c r="C1403" s="2" t="s">
        <v>333</v>
      </c>
      <c r="D1403" s="2" t="s">
        <v>363</v>
      </c>
      <c r="E1403" s="2" t="s">
        <v>306</v>
      </c>
      <c r="F1403" s="2" t="s">
        <v>600</v>
      </c>
      <c r="G1403" s="13" t="s">
        <v>245</v>
      </c>
      <c r="H1403" s="17" t="e">
        <f>#REF!</f>
        <v>#REF!</v>
      </c>
    </row>
    <row r="1404" spans="1:8" s="10" customFormat="1" ht="76.5">
      <c r="A1404" s="1" t="s">
        <v>606</v>
      </c>
      <c r="B1404" s="2" t="s">
        <v>333</v>
      </c>
      <c r="C1404" s="2" t="s">
        <v>333</v>
      </c>
      <c r="D1404" s="2" t="s">
        <v>363</v>
      </c>
      <c r="E1404" s="2" t="s">
        <v>306</v>
      </c>
      <c r="F1404" s="2" t="s">
        <v>601</v>
      </c>
      <c r="G1404" s="13"/>
      <c r="H1404" s="17" t="e">
        <f>H1405</f>
        <v>#REF!</v>
      </c>
    </row>
    <row r="1405" spans="1:8" s="10" customFormat="1" ht="25.5">
      <c r="A1405" s="1" t="s">
        <v>131</v>
      </c>
      <c r="B1405" s="2" t="s">
        <v>333</v>
      </c>
      <c r="C1405" s="2" t="s">
        <v>333</v>
      </c>
      <c r="D1405" s="2" t="s">
        <v>363</v>
      </c>
      <c r="E1405" s="2" t="s">
        <v>306</v>
      </c>
      <c r="F1405" s="2" t="s">
        <v>601</v>
      </c>
      <c r="G1405" s="13" t="s">
        <v>132</v>
      </c>
      <c r="H1405" s="17" t="e">
        <f>H1406</f>
        <v>#REF!</v>
      </c>
    </row>
    <row r="1406" spans="1:8" s="10" customFormat="1" ht="25.5">
      <c r="A1406" s="1" t="s">
        <v>77</v>
      </c>
      <c r="B1406" s="2" t="s">
        <v>333</v>
      </c>
      <c r="C1406" s="2" t="s">
        <v>333</v>
      </c>
      <c r="D1406" s="2" t="s">
        <v>363</v>
      </c>
      <c r="E1406" s="2" t="s">
        <v>306</v>
      </c>
      <c r="F1406" s="2" t="s">
        <v>601</v>
      </c>
      <c r="G1406" s="13" t="s">
        <v>73</v>
      </c>
      <c r="H1406" s="17" t="e">
        <f>#REF!</f>
        <v>#REF!</v>
      </c>
    </row>
    <row r="1407" spans="1:8" s="10" customFormat="1" ht="89.25">
      <c r="A1407" s="1" t="s">
        <v>607</v>
      </c>
      <c r="B1407" s="2" t="s">
        <v>333</v>
      </c>
      <c r="C1407" s="2" t="s">
        <v>333</v>
      </c>
      <c r="D1407" s="2" t="s">
        <v>363</v>
      </c>
      <c r="E1407" s="2" t="s">
        <v>306</v>
      </c>
      <c r="F1407" s="2" t="s">
        <v>602</v>
      </c>
      <c r="G1407" s="13"/>
      <c r="H1407" s="17" t="e">
        <f>H1408</f>
        <v>#REF!</v>
      </c>
    </row>
    <row r="1408" spans="1:8" s="10" customFormat="1" ht="25.5">
      <c r="A1408" s="1" t="s">
        <v>123</v>
      </c>
      <c r="B1408" s="2" t="s">
        <v>333</v>
      </c>
      <c r="C1408" s="2" t="s">
        <v>333</v>
      </c>
      <c r="D1408" s="2" t="s">
        <v>363</v>
      </c>
      <c r="E1408" s="2" t="s">
        <v>306</v>
      </c>
      <c r="F1408" s="2" t="s">
        <v>602</v>
      </c>
      <c r="G1408" s="13" t="s">
        <v>124</v>
      </c>
      <c r="H1408" s="17" t="e">
        <f>H1409</f>
        <v>#REF!</v>
      </c>
    </row>
    <row r="1409" spans="1:8" s="10" customFormat="1">
      <c r="A1409" s="1" t="s">
        <v>111</v>
      </c>
      <c r="B1409" s="2" t="s">
        <v>333</v>
      </c>
      <c r="C1409" s="2" t="s">
        <v>333</v>
      </c>
      <c r="D1409" s="2" t="s">
        <v>363</v>
      </c>
      <c r="E1409" s="2" t="s">
        <v>306</v>
      </c>
      <c r="F1409" s="2" t="s">
        <v>602</v>
      </c>
      <c r="G1409" s="13" t="s">
        <v>75</v>
      </c>
      <c r="H1409" s="17" t="e">
        <f>#REF!</f>
        <v>#REF!</v>
      </c>
    </row>
    <row r="1410" spans="1:8" s="10" customFormat="1" ht="25.5">
      <c r="A1410" s="1" t="s">
        <v>608</v>
      </c>
      <c r="B1410" s="2" t="s">
        <v>333</v>
      </c>
      <c r="C1410" s="2" t="s">
        <v>333</v>
      </c>
      <c r="D1410" s="2" t="s">
        <v>363</v>
      </c>
      <c r="E1410" s="2" t="s">
        <v>306</v>
      </c>
      <c r="F1410" s="2" t="s">
        <v>603</v>
      </c>
      <c r="G1410" s="13"/>
      <c r="H1410" s="17" t="e">
        <f>H1411</f>
        <v>#REF!</v>
      </c>
    </row>
    <row r="1411" spans="1:8" s="10" customFormat="1" ht="25.5">
      <c r="A1411" s="1" t="s">
        <v>123</v>
      </c>
      <c r="B1411" s="2" t="s">
        <v>333</v>
      </c>
      <c r="C1411" s="2" t="s">
        <v>333</v>
      </c>
      <c r="D1411" s="2" t="s">
        <v>363</v>
      </c>
      <c r="E1411" s="2" t="s">
        <v>306</v>
      </c>
      <c r="F1411" s="2" t="s">
        <v>603</v>
      </c>
      <c r="G1411" s="13" t="s">
        <v>124</v>
      </c>
      <c r="H1411" s="17" t="e">
        <f>H1412</f>
        <v>#REF!</v>
      </c>
    </row>
    <row r="1412" spans="1:8" s="10" customFormat="1">
      <c r="A1412" s="1" t="s">
        <v>111</v>
      </c>
      <c r="B1412" s="2" t="s">
        <v>333</v>
      </c>
      <c r="C1412" s="2" t="s">
        <v>333</v>
      </c>
      <c r="D1412" s="2" t="s">
        <v>363</v>
      </c>
      <c r="E1412" s="2" t="s">
        <v>306</v>
      </c>
      <c r="F1412" s="2" t="s">
        <v>603</v>
      </c>
      <c r="G1412" s="13" t="s">
        <v>75</v>
      </c>
      <c r="H1412" s="17" t="e">
        <f>#REF!</f>
        <v>#REF!</v>
      </c>
    </row>
    <row r="1413" spans="1:8" s="10" customFormat="1">
      <c r="A1413" s="1" t="s">
        <v>78</v>
      </c>
      <c r="B1413" s="2" t="s">
        <v>333</v>
      </c>
      <c r="C1413" s="2" t="s">
        <v>333</v>
      </c>
      <c r="D1413" s="2" t="s">
        <v>363</v>
      </c>
      <c r="E1413" s="2" t="s">
        <v>306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123</v>
      </c>
      <c r="B1414" s="2" t="s">
        <v>333</v>
      </c>
      <c r="C1414" s="2" t="s">
        <v>333</v>
      </c>
      <c r="D1414" s="2" t="s">
        <v>363</v>
      </c>
      <c r="E1414" s="2" t="s">
        <v>306</v>
      </c>
      <c r="F1414" s="2">
        <v>7010</v>
      </c>
      <c r="G1414" s="13" t="s">
        <v>124</v>
      </c>
      <c r="H1414" s="17" t="e">
        <f>H1415</f>
        <v>#REF!</v>
      </c>
    </row>
    <row r="1415" spans="1:8" s="10" customFormat="1">
      <c r="A1415" s="1" t="s">
        <v>111</v>
      </c>
      <c r="B1415" s="2" t="s">
        <v>333</v>
      </c>
      <c r="C1415" s="2" t="s">
        <v>333</v>
      </c>
      <c r="D1415" s="2" t="s">
        <v>363</v>
      </c>
      <c r="E1415" s="2" t="s">
        <v>306</v>
      </c>
      <c r="F1415" s="2">
        <v>7010</v>
      </c>
      <c r="G1415" s="13" t="s">
        <v>75</v>
      </c>
      <c r="H1415" s="17" t="e">
        <f>#REF!</f>
        <v>#REF!</v>
      </c>
    </row>
    <row r="1416" spans="1:8" s="10" customFormat="1">
      <c r="A1416" s="1" t="s">
        <v>133</v>
      </c>
      <c r="B1416" s="2" t="s">
        <v>333</v>
      </c>
      <c r="C1416" s="2" t="s">
        <v>333</v>
      </c>
      <c r="D1416" s="2" t="s">
        <v>363</v>
      </c>
      <c r="E1416" s="2" t="s">
        <v>306</v>
      </c>
      <c r="F1416" s="2" t="s">
        <v>134</v>
      </c>
      <c r="G1416" s="13"/>
      <c r="H1416" s="17" t="e">
        <f>H1417+H1419</f>
        <v>#REF!</v>
      </c>
    </row>
    <row r="1417" spans="1:8" s="10" customFormat="1" ht="25.5">
      <c r="A1417" s="1" t="s">
        <v>131</v>
      </c>
      <c r="B1417" s="2" t="s">
        <v>333</v>
      </c>
      <c r="C1417" s="2" t="s">
        <v>333</v>
      </c>
      <c r="D1417" s="2" t="s">
        <v>363</v>
      </c>
      <c r="E1417" s="2" t="s">
        <v>306</v>
      </c>
      <c r="F1417" s="2" t="s">
        <v>134</v>
      </c>
      <c r="G1417" s="13" t="s">
        <v>132</v>
      </c>
      <c r="H1417" s="17" t="e">
        <f>H1418</f>
        <v>#REF!</v>
      </c>
    </row>
    <row r="1418" spans="1:8" s="10" customFormat="1" ht="25.5">
      <c r="A1418" s="1" t="s">
        <v>77</v>
      </c>
      <c r="B1418" s="2" t="s">
        <v>333</v>
      </c>
      <c r="C1418" s="2" t="s">
        <v>333</v>
      </c>
      <c r="D1418" s="2" t="s">
        <v>363</v>
      </c>
      <c r="E1418" s="2" t="s">
        <v>306</v>
      </c>
      <c r="F1418" s="2" t="s">
        <v>134</v>
      </c>
      <c r="G1418" s="13" t="s">
        <v>73</v>
      </c>
      <c r="H1418" s="17" t="e">
        <f>#REF!</f>
        <v>#REF!</v>
      </c>
    </row>
    <row r="1419" spans="1:8" s="10" customFormat="1">
      <c r="A1419" s="1" t="s">
        <v>188</v>
      </c>
      <c r="B1419" s="2" t="s">
        <v>333</v>
      </c>
      <c r="C1419" s="2" t="s">
        <v>333</v>
      </c>
      <c r="D1419" s="2" t="s">
        <v>363</v>
      </c>
      <c r="E1419" s="2" t="s">
        <v>306</v>
      </c>
      <c r="F1419" s="2" t="s">
        <v>134</v>
      </c>
      <c r="G1419" s="13" t="s">
        <v>439</v>
      </c>
      <c r="H1419" s="17" t="e">
        <f>H1420</f>
        <v>#REF!</v>
      </c>
    </row>
    <row r="1420" spans="1:8" s="10" customFormat="1" ht="25.5">
      <c r="A1420" s="1" t="s">
        <v>195</v>
      </c>
      <c r="B1420" s="2" t="s">
        <v>333</v>
      </c>
      <c r="C1420" s="2" t="s">
        <v>333</v>
      </c>
      <c r="D1420" s="2" t="s">
        <v>363</v>
      </c>
      <c r="E1420" s="2" t="s">
        <v>306</v>
      </c>
      <c r="F1420" s="2" t="s">
        <v>134</v>
      </c>
      <c r="G1420" s="13" t="s">
        <v>245</v>
      </c>
      <c r="H1420" s="17" t="e">
        <f>#REF!</f>
        <v>#REF!</v>
      </c>
    </row>
    <row r="1421" spans="1:8" s="10" customFormat="1" ht="25.5">
      <c r="A1421" s="1" t="s">
        <v>476</v>
      </c>
      <c r="B1421" s="2" t="s">
        <v>333</v>
      </c>
      <c r="C1421" s="2" t="s">
        <v>333</v>
      </c>
      <c r="D1421" s="2" t="s">
        <v>363</v>
      </c>
      <c r="E1421" s="2" t="s">
        <v>678</v>
      </c>
      <c r="F1421" s="2" t="s">
        <v>66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570</v>
      </c>
      <c r="B1422" s="2" t="s">
        <v>333</v>
      </c>
      <c r="C1422" s="2" t="s">
        <v>333</v>
      </c>
      <c r="D1422" s="2" t="s">
        <v>363</v>
      </c>
      <c r="E1422" s="2" t="s">
        <v>678</v>
      </c>
      <c r="F1422" s="2" t="s">
        <v>571</v>
      </c>
      <c r="G1422" s="13"/>
      <c r="H1422" s="17" t="e">
        <f>H1423</f>
        <v>#REF!</v>
      </c>
    </row>
    <row r="1423" spans="1:8" s="10" customFormat="1" ht="51">
      <c r="A1423" s="1" t="s">
        <v>129</v>
      </c>
      <c r="B1423" s="2" t="s">
        <v>333</v>
      </c>
      <c r="C1423" s="2" t="s">
        <v>333</v>
      </c>
      <c r="D1423" s="2" t="s">
        <v>363</v>
      </c>
      <c r="E1423" s="2" t="s">
        <v>678</v>
      </c>
      <c r="F1423" s="2" t="s">
        <v>571</v>
      </c>
      <c r="G1423" s="13" t="s">
        <v>130</v>
      </c>
      <c r="H1423" s="17" t="e">
        <f>H1424</f>
        <v>#REF!</v>
      </c>
    </row>
    <row r="1424" spans="1:8" s="10" customFormat="1" ht="25.5">
      <c r="A1424" s="1" t="s">
        <v>76</v>
      </c>
      <c r="B1424" s="2" t="s">
        <v>333</v>
      </c>
      <c r="C1424" s="2" t="s">
        <v>333</v>
      </c>
      <c r="D1424" s="2" t="s">
        <v>363</v>
      </c>
      <c r="E1424" s="2" t="s">
        <v>678</v>
      </c>
      <c r="F1424" s="2" t="s">
        <v>571</v>
      </c>
      <c r="G1424" s="13">
        <v>120</v>
      </c>
      <c r="H1424" s="17" t="e">
        <f>#REF!</f>
        <v>#REF!</v>
      </c>
    </row>
    <row r="1425" spans="1:8" s="10" customFormat="1" ht="25.5">
      <c r="A1425" s="1" t="s">
        <v>755</v>
      </c>
      <c r="B1425" s="2" t="s">
        <v>333</v>
      </c>
      <c r="C1425" s="2" t="s">
        <v>333</v>
      </c>
      <c r="D1425" s="2" t="s">
        <v>363</v>
      </c>
      <c r="E1425" s="2" t="s">
        <v>678</v>
      </c>
      <c r="F1425" s="2" t="s">
        <v>71</v>
      </c>
      <c r="G1425" s="13"/>
      <c r="H1425" s="17" t="e">
        <f>H1426+H1428+H1430</f>
        <v>#REF!</v>
      </c>
    </row>
    <row r="1426" spans="1:8" s="10" customFormat="1" ht="51">
      <c r="A1426" s="1" t="s">
        <v>129</v>
      </c>
      <c r="B1426" s="2" t="s">
        <v>333</v>
      </c>
      <c r="C1426" s="2" t="s">
        <v>333</v>
      </c>
      <c r="D1426" s="2" t="s">
        <v>363</v>
      </c>
      <c r="E1426" s="2" t="s">
        <v>678</v>
      </c>
      <c r="F1426" s="2" t="s">
        <v>71</v>
      </c>
      <c r="G1426" s="13" t="s">
        <v>130</v>
      </c>
      <c r="H1426" s="17" t="e">
        <f>H1427</f>
        <v>#REF!</v>
      </c>
    </row>
    <row r="1427" spans="1:8" s="10" customFormat="1" ht="25.5">
      <c r="A1427" s="1" t="s">
        <v>76</v>
      </c>
      <c r="B1427" s="2" t="s">
        <v>333</v>
      </c>
      <c r="C1427" s="2" t="s">
        <v>333</v>
      </c>
      <c r="D1427" s="2" t="s">
        <v>363</v>
      </c>
      <c r="E1427" s="2" t="s">
        <v>678</v>
      </c>
      <c r="F1427" s="2" t="s">
        <v>71</v>
      </c>
      <c r="G1427" s="13">
        <v>120</v>
      </c>
      <c r="H1427" s="17" t="e">
        <f>#REF!</f>
        <v>#REF!</v>
      </c>
    </row>
    <row r="1428" spans="1:8" s="10" customFormat="1" ht="25.5">
      <c r="A1428" s="1" t="s">
        <v>131</v>
      </c>
      <c r="B1428" s="2" t="s">
        <v>333</v>
      </c>
      <c r="C1428" s="2" t="s">
        <v>333</v>
      </c>
      <c r="D1428" s="2" t="s">
        <v>363</v>
      </c>
      <c r="E1428" s="2" t="s">
        <v>678</v>
      </c>
      <c r="F1428" s="2" t="s">
        <v>71</v>
      </c>
      <c r="G1428" s="13" t="s">
        <v>132</v>
      </c>
      <c r="H1428" s="17" t="e">
        <f>H1429</f>
        <v>#REF!</v>
      </c>
    </row>
    <row r="1429" spans="1:8" s="10" customFormat="1" ht="25.5">
      <c r="A1429" s="1" t="s">
        <v>77</v>
      </c>
      <c r="B1429" s="2" t="s">
        <v>333</v>
      </c>
      <c r="C1429" s="2" t="s">
        <v>333</v>
      </c>
      <c r="D1429" s="2" t="s">
        <v>363</v>
      </c>
      <c r="E1429" s="2" t="s">
        <v>678</v>
      </c>
      <c r="F1429" s="2" t="s">
        <v>71</v>
      </c>
      <c r="G1429" s="13" t="s">
        <v>73</v>
      </c>
      <c r="H1429" s="17" t="e">
        <f>#REF!</f>
        <v>#REF!</v>
      </c>
    </row>
    <row r="1430" spans="1:8" s="10" customFormat="1">
      <c r="A1430" s="1" t="s">
        <v>92</v>
      </c>
      <c r="B1430" s="2" t="s">
        <v>333</v>
      </c>
      <c r="C1430" s="2" t="s">
        <v>333</v>
      </c>
      <c r="D1430" s="2" t="s">
        <v>363</v>
      </c>
      <c r="E1430" s="2" t="s">
        <v>678</v>
      </c>
      <c r="F1430" s="2" t="s">
        <v>71</v>
      </c>
      <c r="G1430" s="13" t="s">
        <v>380</v>
      </c>
      <c r="H1430" s="17" t="e">
        <f>H1431+H1432</f>
        <v>#REF!</v>
      </c>
    </row>
    <row r="1431" spans="1:8" s="10" customFormat="1">
      <c r="A1431" s="1" t="s">
        <v>157</v>
      </c>
      <c r="B1431" s="2" t="s">
        <v>333</v>
      </c>
      <c r="C1431" s="2" t="s">
        <v>333</v>
      </c>
      <c r="D1431" s="2" t="s">
        <v>363</v>
      </c>
      <c r="E1431" s="2" t="s">
        <v>678</v>
      </c>
      <c r="F1431" s="2" t="s">
        <v>71</v>
      </c>
      <c r="G1431" s="13">
        <v>830</v>
      </c>
      <c r="H1431" s="17" t="e">
        <f>#REF!</f>
        <v>#REF!</v>
      </c>
    </row>
    <row r="1432" spans="1:8" s="10" customFormat="1">
      <c r="A1432" s="1" t="s">
        <v>80</v>
      </c>
      <c r="B1432" s="2" t="s">
        <v>333</v>
      </c>
      <c r="C1432" s="2" t="s">
        <v>333</v>
      </c>
      <c r="D1432" s="2" t="s">
        <v>363</v>
      </c>
      <c r="E1432" s="2" t="s">
        <v>678</v>
      </c>
      <c r="F1432" s="2" t="s">
        <v>71</v>
      </c>
      <c r="G1432" s="13" t="s">
        <v>93</v>
      </c>
      <c r="H1432" s="17" t="e">
        <f>#REF!</f>
        <v>#REF!</v>
      </c>
    </row>
    <row r="1433" spans="1:8" s="10" customFormat="1">
      <c r="A1433" s="1" t="s">
        <v>78</v>
      </c>
      <c r="B1433" s="2" t="s">
        <v>333</v>
      </c>
      <c r="C1433" s="2" t="s">
        <v>333</v>
      </c>
      <c r="D1433" s="2" t="s">
        <v>363</v>
      </c>
      <c r="E1433" s="2" t="s">
        <v>678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129</v>
      </c>
      <c r="B1434" s="2" t="s">
        <v>333</v>
      </c>
      <c r="C1434" s="2" t="s">
        <v>333</v>
      </c>
      <c r="D1434" s="2" t="s">
        <v>363</v>
      </c>
      <c r="E1434" s="2" t="s">
        <v>678</v>
      </c>
      <c r="F1434" s="2">
        <v>7010</v>
      </c>
      <c r="G1434" s="13" t="s">
        <v>130</v>
      </c>
      <c r="H1434" s="17" t="e">
        <f>H1435</f>
        <v>#REF!</v>
      </c>
    </row>
    <row r="1435" spans="1:8" s="10" customFormat="1">
      <c r="A1435" s="1" t="s">
        <v>112</v>
      </c>
      <c r="B1435" s="2" t="s">
        <v>333</v>
      </c>
      <c r="C1435" s="2" t="s">
        <v>333</v>
      </c>
      <c r="D1435" s="2" t="s">
        <v>363</v>
      </c>
      <c r="E1435" s="2" t="s">
        <v>678</v>
      </c>
      <c r="F1435" s="2">
        <v>7010</v>
      </c>
      <c r="G1435" s="13" t="s">
        <v>113</v>
      </c>
      <c r="H1435" s="17" t="e">
        <f>#REF!</f>
        <v>#REF!</v>
      </c>
    </row>
    <row r="1436" spans="1:8" s="10" customFormat="1" ht="25.5">
      <c r="A1436" s="1" t="s">
        <v>131</v>
      </c>
      <c r="B1436" s="2" t="s">
        <v>333</v>
      </c>
      <c r="C1436" s="2" t="s">
        <v>333</v>
      </c>
      <c r="D1436" s="2" t="s">
        <v>363</v>
      </c>
      <c r="E1436" s="2" t="s">
        <v>678</v>
      </c>
      <c r="F1436" s="2">
        <v>7010</v>
      </c>
      <c r="G1436" s="13" t="s">
        <v>132</v>
      </c>
      <c r="H1436" s="17" t="e">
        <f>H1437</f>
        <v>#REF!</v>
      </c>
    </row>
    <row r="1437" spans="1:8" s="10" customFormat="1" ht="25.5">
      <c r="A1437" s="1" t="s">
        <v>77</v>
      </c>
      <c r="B1437" s="2" t="s">
        <v>333</v>
      </c>
      <c r="C1437" s="2" t="s">
        <v>333</v>
      </c>
      <c r="D1437" s="2" t="s">
        <v>363</v>
      </c>
      <c r="E1437" s="2" t="s">
        <v>678</v>
      </c>
      <c r="F1437" s="2">
        <v>7010</v>
      </c>
      <c r="G1437" s="13" t="s">
        <v>73</v>
      </c>
      <c r="H1437" s="17" t="e">
        <f>#REF!</f>
        <v>#REF!</v>
      </c>
    </row>
    <row r="1438" spans="1:8" s="10" customFormat="1" ht="25.5">
      <c r="A1438" s="1" t="s">
        <v>123</v>
      </c>
      <c r="B1438" s="2" t="s">
        <v>333</v>
      </c>
      <c r="C1438" s="2" t="s">
        <v>333</v>
      </c>
      <c r="D1438" s="2" t="s">
        <v>363</v>
      </c>
      <c r="E1438" s="2" t="s">
        <v>678</v>
      </c>
      <c r="F1438" s="2">
        <v>7010</v>
      </c>
      <c r="G1438" s="13" t="s">
        <v>124</v>
      </c>
      <c r="H1438" s="17" t="e">
        <f>H1439</f>
        <v>#REF!</v>
      </c>
    </row>
    <row r="1439" spans="1:8" s="10" customFormat="1">
      <c r="A1439" s="1" t="s">
        <v>111</v>
      </c>
      <c r="B1439" s="2" t="s">
        <v>333</v>
      </c>
      <c r="C1439" s="2" t="s">
        <v>333</v>
      </c>
      <c r="D1439" s="2" t="s">
        <v>363</v>
      </c>
      <c r="E1439" s="2" t="s">
        <v>678</v>
      </c>
      <c r="F1439" s="2">
        <v>7010</v>
      </c>
      <c r="G1439" s="13" t="s">
        <v>75</v>
      </c>
      <c r="H1439" s="17" t="e">
        <f>#REF!+#REF!</f>
        <v>#REF!</v>
      </c>
    </row>
    <row r="1440" spans="1:8" s="10" customFormat="1" ht="51">
      <c r="A1440" s="1" t="s">
        <v>611</v>
      </c>
      <c r="B1440" s="2" t="s">
        <v>333</v>
      </c>
      <c r="C1440" s="2" t="s">
        <v>333</v>
      </c>
      <c r="D1440" s="2" t="s">
        <v>363</v>
      </c>
      <c r="E1440" s="2" t="s">
        <v>678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92</v>
      </c>
      <c r="B1441" s="2" t="s">
        <v>333</v>
      </c>
      <c r="C1441" s="2" t="s">
        <v>333</v>
      </c>
      <c r="D1441" s="2" t="s">
        <v>363</v>
      </c>
      <c r="E1441" s="2" t="s">
        <v>678</v>
      </c>
      <c r="F1441" s="2">
        <v>7011</v>
      </c>
      <c r="G1441" s="13" t="s">
        <v>380</v>
      </c>
      <c r="H1441" s="17" t="e">
        <f>H1442</f>
        <v>#REF!</v>
      </c>
    </row>
    <row r="1442" spans="1:8" s="10" customFormat="1">
      <c r="A1442" s="1" t="s">
        <v>140</v>
      </c>
      <c r="B1442" s="2" t="s">
        <v>333</v>
      </c>
      <c r="C1442" s="2" t="s">
        <v>333</v>
      </c>
      <c r="D1442" s="2" t="s">
        <v>363</v>
      </c>
      <c r="E1442" s="2" t="s">
        <v>678</v>
      </c>
      <c r="F1442" s="2">
        <v>7011</v>
      </c>
      <c r="G1442" s="13" t="s">
        <v>116</v>
      </c>
      <c r="H1442" s="17" t="e">
        <f>#REF!</f>
        <v>#REF!</v>
      </c>
    </row>
    <row r="1443" spans="1:8" s="10" customFormat="1">
      <c r="A1443" s="1" t="s">
        <v>133</v>
      </c>
      <c r="B1443" s="2" t="s">
        <v>333</v>
      </c>
      <c r="C1443" s="2" t="s">
        <v>333</v>
      </c>
      <c r="D1443" s="2" t="s">
        <v>363</v>
      </c>
      <c r="E1443" s="2" t="s">
        <v>678</v>
      </c>
      <c r="F1443" s="2" t="s">
        <v>134</v>
      </c>
      <c r="G1443" s="13"/>
      <c r="H1443" s="17" t="e">
        <f>H1444</f>
        <v>#REF!</v>
      </c>
    </row>
    <row r="1444" spans="1:8" s="10" customFormat="1" ht="25.5">
      <c r="A1444" s="1" t="s">
        <v>131</v>
      </c>
      <c r="B1444" s="2" t="s">
        <v>333</v>
      </c>
      <c r="C1444" s="2" t="s">
        <v>333</v>
      </c>
      <c r="D1444" s="2" t="s">
        <v>363</v>
      </c>
      <c r="E1444" s="2" t="s">
        <v>678</v>
      </c>
      <c r="F1444" s="2" t="s">
        <v>134</v>
      </c>
      <c r="G1444" s="13" t="s">
        <v>132</v>
      </c>
      <c r="H1444" s="17" t="e">
        <f>H1445</f>
        <v>#REF!</v>
      </c>
    </row>
    <row r="1445" spans="1:8" s="10" customFormat="1" ht="25.5">
      <c r="A1445" s="1" t="s">
        <v>77</v>
      </c>
      <c r="B1445" s="2" t="s">
        <v>333</v>
      </c>
      <c r="C1445" s="2" t="s">
        <v>333</v>
      </c>
      <c r="D1445" s="2" t="s">
        <v>363</v>
      </c>
      <c r="E1445" s="2" t="s">
        <v>678</v>
      </c>
      <c r="F1445" s="2" t="s">
        <v>134</v>
      </c>
      <c r="G1445" s="13" t="s">
        <v>73</v>
      </c>
      <c r="H1445" s="17" t="e">
        <f>#REF!</f>
        <v>#REF!</v>
      </c>
    </row>
    <row r="1446" spans="1:8" s="10" customFormat="1" ht="76.5">
      <c r="A1446" s="1" t="s">
        <v>427</v>
      </c>
      <c r="B1446" s="2" t="s">
        <v>333</v>
      </c>
      <c r="C1446" s="2" t="s">
        <v>333</v>
      </c>
      <c r="D1446" s="2" t="s">
        <v>363</v>
      </c>
      <c r="E1446" s="2" t="s">
        <v>678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361</v>
      </c>
      <c r="B1447" s="2" t="s">
        <v>333</v>
      </c>
      <c r="C1447" s="2" t="s">
        <v>333</v>
      </c>
      <c r="D1447" s="2" t="s">
        <v>363</v>
      </c>
      <c r="E1447" s="2" t="s">
        <v>678</v>
      </c>
      <c r="F1447" s="2">
        <v>7881</v>
      </c>
      <c r="G1447" s="13" t="s">
        <v>179</v>
      </c>
      <c r="H1447" s="17" t="e">
        <f>H1448</f>
        <v>#REF!</v>
      </c>
    </row>
    <row r="1448" spans="1:8" s="10" customFormat="1">
      <c r="A1448" s="1" t="s">
        <v>101</v>
      </c>
      <c r="B1448" s="2" t="s">
        <v>333</v>
      </c>
      <c r="C1448" s="2" t="s">
        <v>333</v>
      </c>
      <c r="D1448" s="2" t="s">
        <v>363</v>
      </c>
      <c r="E1448" s="2" t="s">
        <v>678</v>
      </c>
      <c r="F1448" s="2">
        <v>7881</v>
      </c>
      <c r="G1448" s="13" t="s">
        <v>102</v>
      </c>
      <c r="H1448" s="17" t="e">
        <f>#REF!</f>
        <v>#REF!</v>
      </c>
    </row>
    <row r="1449" spans="1:8" s="10" customFormat="1" ht="25.5">
      <c r="A1449" s="1" t="s">
        <v>137</v>
      </c>
      <c r="B1449" s="2" t="s">
        <v>333</v>
      </c>
      <c r="C1449" s="2" t="s">
        <v>333</v>
      </c>
      <c r="D1449" s="2" t="s">
        <v>363</v>
      </c>
      <c r="E1449" s="2" t="s">
        <v>678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361</v>
      </c>
      <c r="B1450" s="2" t="s">
        <v>333</v>
      </c>
      <c r="C1450" s="2" t="s">
        <v>333</v>
      </c>
      <c r="D1450" s="2" t="s">
        <v>363</v>
      </c>
      <c r="E1450" s="2" t="s">
        <v>678</v>
      </c>
      <c r="F1450" s="2">
        <v>7897</v>
      </c>
      <c r="G1450" s="13" t="s">
        <v>179</v>
      </c>
      <c r="H1450" s="17" t="e">
        <f>H1451</f>
        <v>#REF!</v>
      </c>
    </row>
    <row r="1451" spans="1:8" s="10" customFormat="1" ht="25.5">
      <c r="A1451" s="1" t="s">
        <v>135</v>
      </c>
      <c r="B1451" s="2" t="s">
        <v>333</v>
      </c>
      <c r="C1451" s="2" t="s">
        <v>333</v>
      </c>
      <c r="D1451" s="2" t="s">
        <v>363</v>
      </c>
      <c r="E1451" s="2" t="s">
        <v>678</v>
      </c>
      <c r="F1451" s="2">
        <v>7897</v>
      </c>
      <c r="G1451" s="13" t="s">
        <v>136</v>
      </c>
      <c r="H1451" s="17" t="e">
        <f>#REF!</f>
        <v>#REF!</v>
      </c>
    </row>
    <row r="1452" spans="1:8" s="10" customFormat="1" ht="25.5">
      <c r="A1452" s="1" t="s">
        <v>138</v>
      </c>
      <c r="B1452" s="2" t="s">
        <v>333</v>
      </c>
      <c r="C1452" s="2" t="s">
        <v>333</v>
      </c>
      <c r="D1452" s="2" t="s">
        <v>363</v>
      </c>
      <c r="E1452" s="2" t="s">
        <v>678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361</v>
      </c>
      <c r="B1453" s="2" t="s">
        <v>333</v>
      </c>
      <c r="C1453" s="2" t="s">
        <v>333</v>
      </c>
      <c r="D1453" s="2" t="s">
        <v>363</v>
      </c>
      <c r="E1453" s="2" t="s">
        <v>678</v>
      </c>
      <c r="F1453" s="2">
        <v>7898</v>
      </c>
      <c r="G1453" s="13" t="s">
        <v>179</v>
      </c>
      <c r="H1453" s="17" t="e">
        <f>H1454</f>
        <v>#REF!</v>
      </c>
    </row>
    <row r="1454" spans="1:8" s="10" customFormat="1" ht="25.5">
      <c r="A1454" s="1" t="s">
        <v>135</v>
      </c>
      <c r="B1454" s="2" t="s">
        <v>333</v>
      </c>
      <c r="C1454" s="2" t="s">
        <v>333</v>
      </c>
      <c r="D1454" s="2" t="s">
        <v>363</v>
      </c>
      <c r="E1454" s="2" t="s">
        <v>678</v>
      </c>
      <c r="F1454" s="2">
        <v>7898</v>
      </c>
      <c r="G1454" s="13" t="s">
        <v>136</v>
      </c>
      <c r="H1454" s="17" t="e">
        <f>#REF!</f>
        <v>#REF!</v>
      </c>
    </row>
    <row r="1455" spans="1:8" s="10" customFormat="1" ht="25.5">
      <c r="A1455" s="1" t="s">
        <v>585</v>
      </c>
      <c r="B1455" s="2" t="s">
        <v>333</v>
      </c>
      <c r="C1455" s="2" t="s">
        <v>333</v>
      </c>
      <c r="D1455" s="2" t="s">
        <v>359</v>
      </c>
      <c r="E1455" s="2">
        <v>0</v>
      </c>
      <c r="F1455" s="2" t="s">
        <v>66</v>
      </c>
      <c r="G1455" s="13"/>
      <c r="H1455" s="17" t="e">
        <f>H1456</f>
        <v>#REF!</v>
      </c>
    </row>
    <row r="1456" spans="1:8" s="10" customFormat="1">
      <c r="A1456" s="1" t="s">
        <v>525</v>
      </c>
      <c r="B1456" s="2" t="s">
        <v>333</v>
      </c>
      <c r="C1456" s="2" t="s">
        <v>333</v>
      </c>
      <c r="D1456" s="2" t="s">
        <v>359</v>
      </c>
      <c r="E1456" s="2">
        <v>8</v>
      </c>
      <c r="F1456" s="2" t="s">
        <v>66</v>
      </c>
      <c r="G1456" s="13"/>
      <c r="H1456" s="17" t="e">
        <f>H1457</f>
        <v>#REF!</v>
      </c>
    </row>
    <row r="1457" spans="1:8" s="10" customFormat="1">
      <c r="A1457" s="1" t="s">
        <v>133</v>
      </c>
      <c r="B1457" s="2" t="s">
        <v>333</v>
      </c>
      <c r="C1457" s="2" t="s">
        <v>333</v>
      </c>
      <c r="D1457" s="2" t="s">
        <v>359</v>
      </c>
      <c r="E1457" s="2">
        <v>8</v>
      </c>
      <c r="F1457" s="2" t="s">
        <v>134</v>
      </c>
      <c r="G1457" s="13"/>
      <c r="H1457" s="17" t="e">
        <f>H1458</f>
        <v>#REF!</v>
      </c>
    </row>
    <row r="1458" spans="1:8" s="10" customFormat="1" ht="25.5">
      <c r="A1458" s="1" t="s">
        <v>123</v>
      </c>
      <c r="B1458" s="2" t="s">
        <v>333</v>
      </c>
      <c r="C1458" s="2" t="s">
        <v>333</v>
      </c>
      <c r="D1458" s="2" t="s">
        <v>359</v>
      </c>
      <c r="E1458" s="2">
        <v>8</v>
      </c>
      <c r="F1458" s="2">
        <v>7046</v>
      </c>
      <c r="G1458" s="13" t="s">
        <v>124</v>
      </c>
      <c r="H1458" s="17" t="e">
        <f>H1459</f>
        <v>#REF!</v>
      </c>
    </row>
    <row r="1459" spans="1:8" s="10" customFormat="1">
      <c r="A1459" s="1" t="s">
        <v>111</v>
      </c>
      <c r="B1459" s="2" t="s">
        <v>333</v>
      </c>
      <c r="C1459" s="2" t="s">
        <v>333</v>
      </c>
      <c r="D1459" s="2" t="s">
        <v>359</v>
      </c>
      <c r="E1459" s="2">
        <v>8</v>
      </c>
      <c r="F1459" s="2">
        <v>7046</v>
      </c>
      <c r="G1459" s="13" t="s">
        <v>75</v>
      </c>
      <c r="H1459" s="17" t="e">
        <f>#REF!</f>
        <v>#REF!</v>
      </c>
    </row>
    <row r="1460" spans="1:8" s="10" customFormat="1" ht="63.75">
      <c r="A1460" s="1" t="s">
        <v>631</v>
      </c>
      <c r="B1460" s="2" t="s">
        <v>333</v>
      </c>
      <c r="C1460" s="2" t="s">
        <v>333</v>
      </c>
      <c r="D1460" s="2" t="s">
        <v>324</v>
      </c>
      <c r="E1460" s="2">
        <v>0</v>
      </c>
      <c r="F1460" s="2" t="s">
        <v>66</v>
      </c>
      <c r="G1460" s="13"/>
      <c r="H1460" s="17" t="e">
        <f>H1461</f>
        <v>#REF!</v>
      </c>
    </row>
    <row r="1461" spans="1:8" s="10" customFormat="1" ht="38.25">
      <c r="A1461" s="1" t="s">
        <v>623</v>
      </c>
      <c r="B1461" s="2" t="s">
        <v>333</v>
      </c>
      <c r="C1461" s="2" t="s">
        <v>333</v>
      </c>
      <c r="D1461" s="2" t="s">
        <v>324</v>
      </c>
      <c r="E1461" s="2">
        <v>1</v>
      </c>
      <c r="F1461" s="2" t="s">
        <v>66</v>
      </c>
      <c r="G1461" s="13"/>
      <c r="H1461" s="17" t="e">
        <f>H1462</f>
        <v>#REF!</v>
      </c>
    </row>
    <row r="1462" spans="1:8" s="10" customFormat="1">
      <c r="A1462" s="1" t="s">
        <v>133</v>
      </c>
      <c r="B1462" s="2" t="s">
        <v>333</v>
      </c>
      <c r="C1462" s="2" t="s">
        <v>333</v>
      </c>
      <c r="D1462" s="2" t="s">
        <v>324</v>
      </c>
      <c r="E1462" s="2">
        <v>1</v>
      </c>
      <c r="F1462" s="2" t="s">
        <v>134</v>
      </c>
      <c r="G1462" s="13"/>
      <c r="H1462" s="17" t="e">
        <f>H1463</f>
        <v>#REF!</v>
      </c>
    </row>
    <row r="1463" spans="1:8" s="10" customFormat="1" ht="25.5">
      <c r="A1463" s="1" t="s">
        <v>123</v>
      </c>
      <c r="B1463" s="2" t="s">
        <v>333</v>
      </c>
      <c r="C1463" s="2" t="s">
        <v>333</v>
      </c>
      <c r="D1463" s="2" t="s">
        <v>324</v>
      </c>
      <c r="E1463" s="2">
        <v>1</v>
      </c>
      <c r="F1463" s="2">
        <v>7046</v>
      </c>
      <c r="G1463" s="13" t="s">
        <v>124</v>
      </c>
      <c r="H1463" s="17" t="e">
        <f>H1464</f>
        <v>#REF!</v>
      </c>
    </row>
    <row r="1464" spans="1:8" s="10" customFormat="1">
      <c r="A1464" s="1" t="s">
        <v>111</v>
      </c>
      <c r="B1464" s="2" t="s">
        <v>333</v>
      </c>
      <c r="C1464" s="2" t="s">
        <v>333</v>
      </c>
      <c r="D1464" s="2" t="s">
        <v>324</v>
      </c>
      <c r="E1464" s="2">
        <v>1</v>
      </c>
      <c r="F1464" s="2">
        <v>7046</v>
      </c>
      <c r="G1464" s="13" t="s">
        <v>75</v>
      </c>
      <c r="H1464" s="17" t="e">
        <f>#REF!</f>
        <v>#REF!</v>
      </c>
    </row>
    <row r="1465" spans="1:8" s="10" customFormat="1" ht="51">
      <c r="A1465" s="1" t="s">
        <v>67</v>
      </c>
      <c r="B1465" s="2" t="s">
        <v>333</v>
      </c>
      <c r="C1465" s="2" t="s">
        <v>333</v>
      </c>
      <c r="D1465" s="2">
        <v>11</v>
      </c>
      <c r="E1465" s="2">
        <v>0</v>
      </c>
      <c r="F1465" s="2" t="s">
        <v>66</v>
      </c>
      <c r="G1465" s="13"/>
      <c r="H1465" s="17" t="e">
        <f>H1466</f>
        <v>#REF!</v>
      </c>
    </row>
    <row r="1466" spans="1:8" s="10" customFormat="1">
      <c r="A1466" s="1" t="s">
        <v>496</v>
      </c>
      <c r="B1466" s="2" t="s">
        <v>333</v>
      </c>
      <c r="C1466" s="2" t="s">
        <v>333</v>
      </c>
      <c r="D1466" s="2">
        <v>11</v>
      </c>
      <c r="E1466" s="2">
        <v>1</v>
      </c>
      <c r="F1466" s="2" t="s">
        <v>66</v>
      </c>
      <c r="G1466" s="13"/>
      <c r="H1466" s="17" t="e">
        <f>H1467</f>
        <v>#REF!</v>
      </c>
    </row>
    <row r="1467" spans="1:8" s="10" customFormat="1">
      <c r="A1467" s="1" t="s">
        <v>133</v>
      </c>
      <c r="B1467" s="2" t="s">
        <v>333</v>
      </c>
      <c r="C1467" s="2" t="s">
        <v>333</v>
      </c>
      <c r="D1467" s="2">
        <v>11</v>
      </c>
      <c r="E1467" s="2">
        <v>1</v>
      </c>
      <c r="F1467" s="2" t="s">
        <v>134</v>
      </c>
      <c r="G1467" s="13"/>
      <c r="H1467" s="17" t="e">
        <f>H1468</f>
        <v>#REF!</v>
      </c>
    </row>
    <row r="1468" spans="1:8" s="10" customFormat="1" ht="25.5">
      <c r="A1468" s="1" t="s">
        <v>123</v>
      </c>
      <c r="B1468" s="2" t="s">
        <v>333</v>
      </c>
      <c r="C1468" s="2" t="s">
        <v>333</v>
      </c>
      <c r="D1468" s="2">
        <v>11</v>
      </c>
      <c r="E1468" s="2">
        <v>1</v>
      </c>
      <c r="F1468" s="2">
        <v>7046</v>
      </c>
      <c r="G1468" s="13" t="s">
        <v>124</v>
      </c>
      <c r="H1468" s="17" t="e">
        <f>H1469</f>
        <v>#REF!</v>
      </c>
    </row>
    <row r="1469" spans="1:8" s="10" customFormat="1">
      <c r="A1469" s="1" t="s">
        <v>111</v>
      </c>
      <c r="B1469" s="2" t="s">
        <v>333</v>
      </c>
      <c r="C1469" s="2" t="s">
        <v>333</v>
      </c>
      <c r="D1469" s="2">
        <v>11</v>
      </c>
      <c r="E1469" s="2">
        <v>1</v>
      </c>
      <c r="F1469" s="2">
        <v>7046</v>
      </c>
      <c r="G1469" s="13" t="s">
        <v>75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426</v>
      </c>
      <c r="B1471" s="2" t="s">
        <v>290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321</v>
      </c>
      <c r="B1472" s="2" t="s">
        <v>290</v>
      </c>
      <c r="C1472" s="2" t="s">
        <v>363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585</v>
      </c>
      <c r="B1473" s="2" t="s">
        <v>290</v>
      </c>
      <c r="C1473" s="2" t="s">
        <v>363</v>
      </c>
      <c r="D1473" s="2" t="s">
        <v>359</v>
      </c>
      <c r="E1473" s="2" t="s">
        <v>81</v>
      </c>
      <c r="F1473" s="2" t="s">
        <v>66</v>
      </c>
      <c r="G1473" s="13"/>
      <c r="H1473" s="17" t="e">
        <f>H1474</f>
        <v>#REF!</v>
      </c>
    </row>
    <row r="1474" spans="1:8" s="10" customFormat="1" ht="25.5">
      <c r="A1474" s="1" t="s">
        <v>587</v>
      </c>
      <c r="B1474" s="2" t="s">
        <v>290</v>
      </c>
      <c r="C1474" s="2" t="s">
        <v>363</v>
      </c>
      <c r="D1474" s="2" t="s">
        <v>359</v>
      </c>
      <c r="E1474" s="2" t="s">
        <v>83</v>
      </c>
      <c r="F1474" s="2" t="s">
        <v>66</v>
      </c>
      <c r="G1474" s="13"/>
      <c r="H1474" s="17" t="e">
        <f>H1475</f>
        <v>#REF!</v>
      </c>
    </row>
    <row r="1475" spans="1:8" s="10" customFormat="1">
      <c r="A1475" s="1" t="s">
        <v>193</v>
      </c>
      <c r="B1475" s="2" t="s">
        <v>290</v>
      </c>
      <c r="C1475" s="2" t="s">
        <v>363</v>
      </c>
      <c r="D1475" s="2" t="s">
        <v>359</v>
      </c>
      <c r="E1475" s="2" t="s">
        <v>83</v>
      </c>
      <c r="F1475" s="2" t="s">
        <v>194</v>
      </c>
      <c r="G1475" s="13"/>
      <c r="H1475" s="17" t="e">
        <f>H1476</f>
        <v>#REF!</v>
      </c>
    </row>
    <row r="1476" spans="1:8" s="10" customFormat="1">
      <c r="A1476" s="1" t="s">
        <v>188</v>
      </c>
      <c r="B1476" s="2" t="s">
        <v>290</v>
      </c>
      <c r="C1476" s="2" t="s">
        <v>363</v>
      </c>
      <c r="D1476" s="2" t="s">
        <v>359</v>
      </c>
      <c r="E1476" s="2" t="s">
        <v>83</v>
      </c>
      <c r="F1476" s="2" t="s">
        <v>194</v>
      </c>
      <c r="G1476" s="13">
        <v>300</v>
      </c>
      <c r="H1476" s="17" t="e">
        <f>H1477</f>
        <v>#REF!</v>
      </c>
    </row>
    <row r="1477" spans="1:8" s="10" customFormat="1" ht="25.5">
      <c r="A1477" s="1" t="s">
        <v>195</v>
      </c>
      <c r="B1477" s="2" t="s">
        <v>290</v>
      </c>
      <c r="C1477" s="2" t="s">
        <v>363</v>
      </c>
      <c r="D1477" s="2" t="s">
        <v>359</v>
      </c>
      <c r="E1477" s="2" t="s">
        <v>83</v>
      </c>
      <c r="F1477" s="2" t="s">
        <v>194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300</v>
      </c>
      <c r="B1479" s="2" t="s">
        <v>290</v>
      </c>
      <c r="C1479" s="2" t="s">
        <v>336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585</v>
      </c>
      <c r="B1480" s="2" t="s">
        <v>290</v>
      </c>
      <c r="C1480" s="2" t="s">
        <v>336</v>
      </c>
      <c r="D1480" s="2" t="s">
        <v>359</v>
      </c>
      <c r="E1480" s="2" t="s">
        <v>81</v>
      </c>
      <c r="F1480" s="2" t="s">
        <v>66</v>
      </c>
      <c r="G1480" s="13"/>
      <c r="H1480" s="17" t="e">
        <f>H1481+H1497+H1501+H1507</f>
        <v>#REF!</v>
      </c>
    </row>
    <row r="1481" spans="1:8" s="10" customFormat="1" ht="51">
      <c r="A1481" s="1" t="s">
        <v>586</v>
      </c>
      <c r="B1481" s="2" t="s">
        <v>290</v>
      </c>
      <c r="C1481" s="2" t="s">
        <v>336</v>
      </c>
      <c r="D1481" s="2" t="s">
        <v>359</v>
      </c>
      <c r="E1481" s="2" t="s">
        <v>82</v>
      </c>
      <c r="F1481" s="2" t="s">
        <v>66</v>
      </c>
      <c r="G1481" s="13"/>
      <c r="H1481" s="17" t="e">
        <f>H1482+H1491+H1494</f>
        <v>#REF!</v>
      </c>
    </row>
    <row r="1482" spans="1:8" s="10" customFormat="1">
      <c r="A1482" s="1" t="s">
        <v>78</v>
      </c>
      <c r="B1482" s="2" t="s">
        <v>290</v>
      </c>
      <c r="C1482" s="2" t="s">
        <v>336</v>
      </c>
      <c r="D1482" s="2" t="s">
        <v>359</v>
      </c>
      <c r="E1482" s="2" t="s">
        <v>82</v>
      </c>
      <c r="F1482" s="2" t="s">
        <v>74</v>
      </c>
      <c r="G1482" s="13"/>
      <c r="H1482" s="17" t="e">
        <f>H1483+H1485+H1487+H1489</f>
        <v>#REF!</v>
      </c>
    </row>
    <row r="1483" spans="1:8" s="10" customFormat="1" ht="51">
      <c r="A1483" s="1" t="s">
        <v>153</v>
      </c>
      <c r="B1483" s="2" t="s">
        <v>290</v>
      </c>
      <c r="C1483" s="2" t="s">
        <v>336</v>
      </c>
      <c r="D1483" s="2" t="s">
        <v>359</v>
      </c>
      <c r="E1483" s="2" t="s">
        <v>82</v>
      </c>
      <c r="F1483" s="2" t="s">
        <v>74</v>
      </c>
      <c r="G1483" s="13">
        <v>100</v>
      </c>
      <c r="H1483" s="17" t="e">
        <f>H1484</f>
        <v>#REF!</v>
      </c>
    </row>
    <row r="1484" spans="1:8" s="10" customFormat="1">
      <c r="A1484" s="1" t="s">
        <v>112</v>
      </c>
      <c r="B1484" s="2" t="s">
        <v>290</v>
      </c>
      <c r="C1484" s="2" t="s">
        <v>336</v>
      </c>
      <c r="D1484" s="2" t="s">
        <v>359</v>
      </c>
      <c r="E1484" s="2" t="s">
        <v>82</v>
      </c>
      <c r="F1484" s="2" t="s">
        <v>74</v>
      </c>
      <c r="G1484" s="13">
        <v>110</v>
      </c>
      <c r="H1484" s="17" t="e">
        <f>#REF!</f>
        <v>#REF!</v>
      </c>
    </row>
    <row r="1485" spans="1:8" s="10" customFormat="1" ht="25.5">
      <c r="A1485" s="1" t="s">
        <v>131</v>
      </c>
      <c r="B1485" s="2" t="s">
        <v>290</v>
      </c>
      <c r="C1485" s="2" t="s">
        <v>336</v>
      </c>
      <c r="D1485" s="2" t="s">
        <v>359</v>
      </c>
      <c r="E1485" s="2" t="s">
        <v>82</v>
      </c>
      <c r="F1485" s="2">
        <v>7010</v>
      </c>
      <c r="G1485" s="13" t="s">
        <v>132</v>
      </c>
      <c r="H1485" s="17" t="e">
        <f>H1486</f>
        <v>#REF!</v>
      </c>
    </row>
    <row r="1486" spans="1:8" s="10" customFormat="1" ht="25.5">
      <c r="A1486" s="1" t="s">
        <v>77</v>
      </c>
      <c r="B1486" s="2" t="s">
        <v>290</v>
      </c>
      <c r="C1486" s="2" t="s">
        <v>336</v>
      </c>
      <c r="D1486" s="2" t="s">
        <v>359</v>
      </c>
      <c r="E1486" s="2" t="s">
        <v>82</v>
      </c>
      <c r="F1486" s="2">
        <v>7010</v>
      </c>
      <c r="G1486" s="13" t="s">
        <v>73</v>
      </c>
      <c r="H1486" s="17" t="e">
        <f>#REF!</f>
        <v>#REF!</v>
      </c>
    </row>
    <row r="1487" spans="1:8" s="10" customFormat="1" ht="25.5">
      <c r="A1487" s="1" t="s">
        <v>123</v>
      </c>
      <c r="B1487" s="2" t="s">
        <v>290</v>
      </c>
      <c r="C1487" s="2" t="s">
        <v>336</v>
      </c>
      <c r="D1487" s="2" t="s">
        <v>359</v>
      </c>
      <c r="E1487" s="2" t="s">
        <v>82</v>
      </c>
      <c r="F1487" s="2" t="s">
        <v>74</v>
      </c>
      <c r="G1487" s="13">
        <v>600</v>
      </c>
      <c r="H1487" s="17" t="e">
        <f>H1488</f>
        <v>#REF!</v>
      </c>
    </row>
    <row r="1488" spans="1:8" s="10" customFormat="1">
      <c r="A1488" s="1" t="s">
        <v>111</v>
      </c>
      <c r="B1488" s="2" t="s">
        <v>290</v>
      </c>
      <c r="C1488" s="2" t="s">
        <v>336</v>
      </c>
      <c r="D1488" s="2" t="s">
        <v>359</v>
      </c>
      <c r="E1488" s="2" t="s">
        <v>82</v>
      </c>
      <c r="F1488" s="2" t="s">
        <v>74</v>
      </c>
      <c r="G1488" s="13" t="s">
        <v>75</v>
      </c>
      <c r="H1488" s="17" t="e">
        <f>#REF!</f>
        <v>#REF!</v>
      </c>
    </row>
    <row r="1489" spans="1:8" s="10" customFormat="1">
      <c r="A1489" s="1" t="s">
        <v>92</v>
      </c>
      <c r="B1489" s="2" t="s">
        <v>290</v>
      </c>
      <c r="C1489" s="2" t="s">
        <v>336</v>
      </c>
      <c r="D1489" s="2" t="s">
        <v>359</v>
      </c>
      <c r="E1489" s="2" t="s">
        <v>82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80</v>
      </c>
      <c r="B1490" s="2" t="s">
        <v>290</v>
      </c>
      <c r="C1490" s="2" t="s">
        <v>336</v>
      </c>
      <c r="D1490" s="2" t="s">
        <v>359</v>
      </c>
      <c r="E1490" s="2" t="s">
        <v>82</v>
      </c>
      <c r="F1490" s="2">
        <v>7010</v>
      </c>
      <c r="G1490" s="13" t="s">
        <v>93</v>
      </c>
      <c r="H1490" s="17" t="e">
        <f>#REF!</f>
        <v>#REF!</v>
      </c>
    </row>
    <row r="1491" spans="1:8" s="10" customFormat="1" ht="51">
      <c r="A1491" s="1" t="s">
        <v>611</v>
      </c>
      <c r="B1491" s="2" t="s">
        <v>290</v>
      </c>
      <c r="C1491" s="2" t="s">
        <v>336</v>
      </c>
      <c r="D1491" s="2" t="s">
        <v>359</v>
      </c>
      <c r="E1491" s="2" t="s">
        <v>82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92</v>
      </c>
      <c r="B1492" s="2" t="s">
        <v>290</v>
      </c>
      <c r="C1492" s="2" t="s">
        <v>336</v>
      </c>
      <c r="D1492" s="2" t="s">
        <v>359</v>
      </c>
      <c r="E1492" s="2" t="s">
        <v>82</v>
      </c>
      <c r="F1492" s="2">
        <v>7011</v>
      </c>
      <c r="G1492" s="13" t="s">
        <v>380</v>
      </c>
      <c r="H1492" s="17" t="e">
        <f>H1493</f>
        <v>#REF!</v>
      </c>
    </row>
    <row r="1493" spans="1:8" s="10" customFormat="1">
      <c r="A1493" s="1" t="s">
        <v>140</v>
      </c>
      <c r="B1493" s="2" t="s">
        <v>290</v>
      </c>
      <c r="C1493" s="2" t="s">
        <v>336</v>
      </c>
      <c r="D1493" s="2" t="s">
        <v>359</v>
      </c>
      <c r="E1493" s="2" t="s">
        <v>82</v>
      </c>
      <c r="F1493" s="2">
        <v>7011</v>
      </c>
      <c r="G1493" s="13" t="s">
        <v>116</v>
      </c>
      <c r="H1493" s="17" t="e">
        <f>#REF!</f>
        <v>#REF!</v>
      </c>
    </row>
    <row r="1494" spans="1:8" s="10" customFormat="1" ht="25.5">
      <c r="A1494" s="1" t="s">
        <v>196</v>
      </c>
      <c r="B1494" s="2" t="s">
        <v>290</v>
      </c>
      <c r="C1494" s="2" t="s">
        <v>336</v>
      </c>
      <c r="D1494" s="2" t="s">
        <v>359</v>
      </c>
      <c r="E1494" s="2" t="s">
        <v>82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123</v>
      </c>
      <c r="B1495" s="2" t="s">
        <v>290</v>
      </c>
      <c r="C1495" s="2" t="s">
        <v>336</v>
      </c>
      <c r="D1495" s="2" t="s">
        <v>359</v>
      </c>
      <c r="E1495" s="2" t="s">
        <v>82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111</v>
      </c>
      <c r="B1496" s="2" t="s">
        <v>290</v>
      </c>
      <c r="C1496" s="2" t="s">
        <v>336</v>
      </c>
      <c r="D1496" s="2" t="s">
        <v>359</v>
      </c>
      <c r="E1496" s="2" t="s">
        <v>82</v>
      </c>
      <c r="F1496" s="2">
        <v>7704</v>
      </c>
      <c r="G1496" s="13" t="s">
        <v>75</v>
      </c>
      <c r="H1496" s="17" t="e">
        <f>#REF!</f>
        <v>#REF!</v>
      </c>
    </row>
    <row r="1497" spans="1:8" s="10" customFormat="1">
      <c r="A1497" s="1" t="s">
        <v>590</v>
      </c>
      <c r="B1497" s="2" t="s">
        <v>290</v>
      </c>
      <c r="C1497" s="2" t="s">
        <v>336</v>
      </c>
      <c r="D1497" s="2" t="s">
        <v>359</v>
      </c>
      <c r="E1497" s="2" t="s">
        <v>305</v>
      </c>
      <c r="F1497" s="2" t="s">
        <v>66</v>
      </c>
      <c r="G1497" s="13"/>
      <c r="H1497" s="17" t="e">
        <f>H1498</f>
        <v>#REF!</v>
      </c>
    </row>
    <row r="1498" spans="1:8" s="10" customFormat="1">
      <c r="A1498" s="1" t="s">
        <v>78</v>
      </c>
      <c r="B1498" s="2" t="s">
        <v>290</v>
      </c>
      <c r="C1498" s="2" t="s">
        <v>336</v>
      </c>
      <c r="D1498" s="2" t="s">
        <v>359</v>
      </c>
      <c r="E1498" s="2" t="s">
        <v>305</v>
      </c>
      <c r="F1498" s="2" t="s">
        <v>74</v>
      </c>
      <c r="G1498" s="13"/>
      <c r="H1498" s="17" t="e">
        <f>H1499</f>
        <v>#REF!</v>
      </c>
    </row>
    <row r="1499" spans="1:8" s="10" customFormat="1" ht="25.5">
      <c r="A1499" s="1" t="s">
        <v>123</v>
      </c>
      <c r="B1499" s="2" t="s">
        <v>290</v>
      </c>
      <c r="C1499" s="2" t="s">
        <v>336</v>
      </c>
      <c r="D1499" s="2" t="s">
        <v>359</v>
      </c>
      <c r="E1499" s="2" t="s">
        <v>305</v>
      </c>
      <c r="F1499" s="2" t="s">
        <v>74</v>
      </c>
      <c r="G1499" s="13">
        <v>600</v>
      </c>
      <c r="H1499" s="17" t="e">
        <f>H1500</f>
        <v>#REF!</v>
      </c>
    </row>
    <row r="1500" spans="1:8" s="10" customFormat="1">
      <c r="A1500" s="1" t="s">
        <v>111</v>
      </c>
      <c r="B1500" s="2" t="s">
        <v>290</v>
      </c>
      <c r="C1500" s="2" t="s">
        <v>336</v>
      </c>
      <c r="D1500" s="2" t="s">
        <v>359</v>
      </c>
      <c r="E1500" s="2" t="s">
        <v>305</v>
      </c>
      <c r="F1500" s="2" t="s">
        <v>74</v>
      </c>
      <c r="G1500" s="13" t="s">
        <v>75</v>
      </c>
      <c r="H1500" s="17" t="e">
        <f>#REF!</f>
        <v>#REF!</v>
      </c>
    </row>
    <row r="1501" spans="1:8" s="10" customFormat="1" ht="25.5">
      <c r="A1501" s="1" t="s">
        <v>591</v>
      </c>
      <c r="B1501" s="2" t="s">
        <v>290</v>
      </c>
      <c r="C1501" s="2" t="s">
        <v>336</v>
      </c>
      <c r="D1501" s="2" t="s">
        <v>359</v>
      </c>
      <c r="E1501" s="2" t="s">
        <v>391</v>
      </c>
      <c r="F1501" s="2" t="s">
        <v>66</v>
      </c>
      <c r="G1501" s="13"/>
      <c r="H1501" s="17" t="e">
        <f>H1502</f>
        <v>#REF!</v>
      </c>
    </row>
    <row r="1502" spans="1:8" s="10" customFormat="1">
      <c r="A1502" s="1" t="s">
        <v>78</v>
      </c>
      <c r="B1502" s="2" t="s">
        <v>290</v>
      </c>
      <c r="C1502" s="2" t="s">
        <v>336</v>
      </c>
      <c r="D1502" s="2" t="s">
        <v>359</v>
      </c>
      <c r="E1502" s="2" t="s">
        <v>391</v>
      </c>
      <c r="F1502" s="2" t="s">
        <v>74</v>
      </c>
      <c r="G1502" s="13"/>
      <c r="H1502" s="17" t="e">
        <f>H1503+H1505</f>
        <v>#REF!</v>
      </c>
    </row>
    <row r="1503" spans="1:8" s="10" customFormat="1" ht="25.5">
      <c r="A1503" s="1" t="s">
        <v>197</v>
      </c>
      <c r="B1503" s="2" t="s">
        <v>290</v>
      </c>
      <c r="C1503" s="2" t="s">
        <v>336</v>
      </c>
      <c r="D1503" s="2" t="s">
        <v>359</v>
      </c>
      <c r="E1503" s="2" t="s">
        <v>391</v>
      </c>
      <c r="F1503" s="2">
        <v>7010</v>
      </c>
      <c r="G1503" s="13" t="s">
        <v>132</v>
      </c>
      <c r="H1503" s="17" t="e">
        <f>H1504</f>
        <v>#REF!</v>
      </c>
    </row>
    <row r="1504" spans="1:8" s="10" customFormat="1" ht="25.5">
      <c r="A1504" s="1" t="s">
        <v>77</v>
      </c>
      <c r="B1504" s="2" t="s">
        <v>290</v>
      </c>
      <c r="C1504" s="2" t="s">
        <v>336</v>
      </c>
      <c r="D1504" s="2" t="s">
        <v>359</v>
      </c>
      <c r="E1504" s="2" t="s">
        <v>391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123</v>
      </c>
      <c r="B1505" s="2" t="s">
        <v>290</v>
      </c>
      <c r="C1505" s="2" t="s">
        <v>336</v>
      </c>
      <c r="D1505" s="2" t="s">
        <v>359</v>
      </c>
      <c r="E1505" s="2" t="s">
        <v>391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111</v>
      </c>
      <c r="B1506" s="2" t="s">
        <v>290</v>
      </c>
      <c r="C1506" s="2" t="s">
        <v>336</v>
      </c>
      <c r="D1506" s="2" t="s">
        <v>359</v>
      </c>
      <c r="E1506" s="2" t="s">
        <v>391</v>
      </c>
      <c r="F1506" s="2">
        <v>7010</v>
      </c>
      <c r="G1506" s="13" t="s">
        <v>75</v>
      </c>
      <c r="H1506" s="17" t="e">
        <f>#REF!+#REF!</f>
        <v>#REF!</v>
      </c>
    </row>
    <row r="1507" spans="1:8" s="10" customFormat="1">
      <c r="A1507" s="1" t="s">
        <v>525</v>
      </c>
      <c r="B1507" s="2" t="s">
        <v>290</v>
      </c>
      <c r="C1507" s="2" t="s">
        <v>336</v>
      </c>
      <c r="D1507" s="2" t="s">
        <v>359</v>
      </c>
      <c r="E1507" s="2">
        <v>8</v>
      </c>
      <c r="F1507" s="2" t="s">
        <v>66</v>
      </c>
      <c r="G1507" s="13"/>
      <c r="H1507" s="17" t="e">
        <f>H1508</f>
        <v>#REF!</v>
      </c>
    </row>
    <row r="1508" spans="1:8" s="10" customFormat="1">
      <c r="A1508" s="1" t="s">
        <v>78</v>
      </c>
      <c r="B1508" s="2" t="s">
        <v>290</v>
      </c>
      <c r="C1508" s="2" t="s">
        <v>336</v>
      </c>
      <c r="D1508" s="2" t="s">
        <v>359</v>
      </c>
      <c r="E1508" s="2">
        <v>8</v>
      </c>
      <c r="F1508" s="2" t="s">
        <v>74</v>
      </c>
      <c r="G1508" s="13"/>
      <c r="H1508" s="17" t="e">
        <f>H1509</f>
        <v>#REF!</v>
      </c>
    </row>
    <row r="1509" spans="1:8" s="10" customFormat="1" ht="25.5">
      <c r="A1509" s="1" t="s">
        <v>123</v>
      </c>
      <c r="B1509" s="2" t="s">
        <v>290</v>
      </c>
      <c r="C1509" s="2" t="s">
        <v>336</v>
      </c>
      <c r="D1509" s="2" t="s">
        <v>359</v>
      </c>
      <c r="E1509" s="2">
        <v>8</v>
      </c>
      <c r="F1509" s="2" t="s">
        <v>74</v>
      </c>
      <c r="G1509" s="13">
        <v>600</v>
      </c>
      <c r="H1509" s="17" t="e">
        <f>H1510</f>
        <v>#REF!</v>
      </c>
    </row>
    <row r="1510" spans="1:8" s="10" customFormat="1">
      <c r="A1510" s="1" t="s">
        <v>111</v>
      </c>
      <c r="B1510" s="2" t="s">
        <v>290</v>
      </c>
      <c r="C1510" s="2" t="s">
        <v>336</v>
      </c>
      <c r="D1510" s="2" t="s">
        <v>359</v>
      </c>
      <c r="E1510" s="2">
        <v>8</v>
      </c>
      <c r="F1510" s="2" t="s">
        <v>74</v>
      </c>
      <c r="G1510" s="13" t="s">
        <v>75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423</v>
      </c>
      <c r="B1512" s="2" t="s">
        <v>290</v>
      </c>
      <c r="C1512" s="2" t="s">
        <v>359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495</v>
      </c>
      <c r="B1513" s="2" t="s">
        <v>290</v>
      </c>
      <c r="C1513" s="2" t="s">
        <v>359</v>
      </c>
      <c r="D1513" s="2" t="s">
        <v>363</v>
      </c>
      <c r="E1513" s="2" t="s">
        <v>81</v>
      </c>
      <c r="F1513" s="2" t="s">
        <v>66</v>
      </c>
      <c r="G1513" s="13"/>
      <c r="H1513" s="17" t="e">
        <f>H1514</f>
        <v>#REF!</v>
      </c>
    </row>
    <row r="1514" spans="1:8" s="10" customFormat="1" ht="25.5">
      <c r="A1514" s="1" t="s">
        <v>480</v>
      </c>
      <c r="B1514" s="2" t="s">
        <v>290</v>
      </c>
      <c r="C1514" s="2" t="s">
        <v>359</v>
      </c>
      <c r="D1514" s="2" t="s">
        <v>363</v>
      </c>
      <c r="E1514" s="2" t="s">
        <v>306</v>
      </c>
      <c r="F1514" s="2" t="s">
        <v>66</v>
      </c>
      <c r="G1514" s="13"/>
      <c r="H1514" s="17" t="e">
        <f>H1515</f>
        <v>#REF!</v>
      </c>
    </row>
    <row r="1515" spans="1:8" s="10" customFormat="1" ht="38.25">
      <c r="A1515" s="1" t="s">
        <v>610</v>
      </c>
      <c r="B1515" s="2" t="s">
        <v>290</v>
      </c>
      <c r="C1515" s="2" t="s">
        <v>359</v>
      </c>
      <c r="D1515" s="2" t="s">
        <v>363</v>
      </c>
      <c r="E1515" s="2" t="s">
        <v>306</v>
      </c>
      <c r="F1515" s="2" t="s">
        <v>609</v>
      </c>
      <c r="G1515" s="13"/>
      <c r="H1515" s="17" t="e">
        <f>H1516</f>
        <v>#REF!</v>
      </c>
    </row>
    <row r="1516" spans="1:8" s="10" customFormat="1">
      <c r="A1516" s="1" t="s">
        <v>188</v>
      </c>
      <c r="B1516" s="2" t="s">
        <v>290</v>
      </c>
      <c r="C1516" s="2" t="s">
        <v>359</v>
      </c>
      <c r="D1516" s="2" t="s">
        <v>363</v>
      </c>
      <c r="E1516" s="2" t="s">
        <v>306</v>
      </c>
      <c r="F1516" s="2" t="s">
        <v>609</v>
      </c>
      <c r="G1516" s="13" t="s">
        <v>439</v>
      </c>
      <c r="H1516" s="17" t="e">
        <f>H1517</f>
        <v>#REF!</v>
      </c>
    </row>
    <row r="1517" spans="1:8" s="10" customFormat="1" ht="25.5">
      <c r="A1517" s="1" t="s">
        <v>195</v>
      </c>
      <c r="B1517" s="2" t="s">
        <v>290</v>
      </c>
      <c r="C1517" s="2" t="s">
        <v>359</v>
      </c>
      <c r="D1517" s="2" t="s">
        <v>363</v>
      </c>
      <c r="E1517" s="2" t="s">
        <v>306</v>
      </c>
      <c r="F1517" s="2" t="s">
        <v>609</v>
      </c>
      <c r="G1517" s="13" t="s">
        <v>245</v>
      </c>
      <c r="H1517" s="17" t="e">
        <f>#REF!</f>
        <v>#REF!</v>
      </c>
    </row>
    <row r="1518" spans="1:8" s="10" customFormat="1" ht="25.5">
      <c r="A1518" s="1" t="s">
        <v>585</v>
      </c>
      <c r="B1518" s="2" t="s">
        <v>290</v>
      </c>
      <c r="C1518" s="2" t="s">
        <v>359</v>
      </c>
      <c r="D1518" s="2" t="s">
        <v>359</v>
      </c>
      <c r="E1518" s="2" t="s">
        <v>81</v>
      </c>
      <c r="F1518" s="2" t="s">
        <v>66</v>
      </c>
      <c r="G1518" s="13"/>
      <c r="H1518" s="17" t="e">
        <f>H1519+H1622</f>
        <v>#REF!</v>
      </c>
    </row>
    <row r="1519" spans="1:8" s="10" customFormat="1" ht="25.5">
      <c r="A1519" s="1" t="s">
        <v>587</v>
      </c>
      <c r="B1519" s="2" t="s">
        <v>290</v>
      </c>
      <c r="C1519" s="2" t="s">
        <v>359</v>
      </c>
      <c r="D1519" s="2" t="s">
        <v>359</v>
      </c>
      <c r="E1519" s="2">
        <v>2</v>
      </c>
      <c r="F1519" s="2" t="s">
        <v>66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548</v>
      </c>
      <c r="B1520" s="2" t="s">
        <v>290</v>
      </c>
      <c r="C1520" s="2" t="s">
        <v>359</v>
      </c>
      <c r="D1520" s="2" t="s">
        <v>359</v>
      </c>
      <c r="E1520" s="2">
        <v>2</v>
      </c>
      <c r="F1520" s="2" t="s">
        <v>538</v>
      </c>
      <c r="G1520" s="13"/>
      <c r="H1520" s="17" t="e">
        <f>H1521</f>
        <v>#REF!</v>
      </c>
    </row>
    <row r="1521" spans="1:8" s="10" customFormat="1">
      <c r="A1521" s="1" t="s">
        <v>188</v>
      </c>
      <c r="B1521" s="2" t="s">
        <v>290</v>
      </c>
      <c r="C1521" s="2" t="s">
        <v>359</v>
      </c>
      <c r="D1521" s="2" t="s">
        <v>359</v>
      </c>
      <c r="E1521" s="2">
        <v>2</v>
      </c>
      <c r="F1521" s="2" t="s">
        <v>538</v>
      </c>
      <c r="G1521" s="13">
        <v>300</v>
      </c>
      <c r="H1521" s="17" t="e">
        <f>H1522</f>
        <v>#REF!</v>
      </c>
    </row>
    <row r="1522" spans="1:8" s="10" customFormat="1">
      <c r="A1522" s="1" t="s">
        <v>205</v>
      </c>
      <c r="B1522" s="2" t="s">
        <v>290</v>
      </c>
      <c r="C1522" s="2" t="s">
        <v>359</v>
      </c>
      <c r="D1522" s="2" t="s">
        <v>359</v>
      </c>
      <c r="E1522" s="2">
        <v>2</v>
      </c>
      <c r="F1522" s="2" t="s">
        <v>538</v>
      </c>
      <c r="G1522" s="13">
        <v>310</v>
      </c>
      <c r="H1522" s="17" t="e">
        <f>#REF!</f>
        <v>#REF!</v>
      </c>
    </row>
    <row r="1523" spans="1:8" s="10" customFormat="1" ht="51">
      <c r="A1523" s="1" t="s">
        <v>549</v>
      </c>
      <c r="B1523" s="2" t="s">
        <v>290</v>
      </c>
      <c r="C1523" s="2" t="s">
        <v>359</v>
      </c>
      <c r="D1523" s="2" t="s">
        <v>359</v>
      </c>
      <c r="E1523" s="2">
        <v>2</v>
      </c>
      <c r="F1523" s="2" t="s">
        <v>539</v>
      </c>
      <c r="G1523" s="13"/>
      <c r="H1523" s="17" t="e">
        <f>H1524</f>
        <v>#REF!</v>
      </c>
    </row>
    <row r="1524" spans="1:8" s="10" customFormat="1">
      <c r="A1524" s="1" t="s">
        <v>188</v>
      </c>
      <c r="B1524" s="2" t="s">
        <v>290</v>
      </c>
      <c r="C1524" s="2" t="s">
        <v>359</v>
      </c>
      <c r="D1524" s="2" t="s">
        <v>359</v>
      </c>
      <c r="E1524" s="2">
        <v>2</v>
      </c>
      <c r="F1524" s="2" t="s">
        <v>539</v>
      </c>
      <c r="G1524" s="13">
        <v>300</v>
      </c>
      <c r="H1524" s="17" t="e">
        <f>H1525</f>
        <v>#REF!</v>
      </c>
    </row>
    <row r="1525" spans="1:8" s="10" customFormat="1">
      <c r="A1525" s="1" t="s">
        <v>205</v>
      </c>
      <c r="B1525" s="2" t="s">
        <v>290</v>
      </c>
      <c r="C1525" s="2" t="s">
        <v>359</v>
      </c>
      <c r="D1525" s="2" t="s">
        <v>359</v>
      </c>
      <c r="E1525" s="2">
        <v>2</v>
      </c>
      <c r="F1525" s="2" t="s">
        <v>539</v>
      </c>
      <c r="G1525" s="13">
        <v>310</v>
      </c>
      <c r="H1525" s="17" t="e">
        <f>#REF!</f>
        <v>#REF!</v>
      </c>
    </row>
    <row r="1526" spans="1:8" s="10" customFormat="1">
      <c r="A1526" s="1" t="s">
        <v>550</v>
      </c>
      <c r="B1526" s="2" t="s">
        <v>290</v>
      </c>
      <c r="C1526" s="2" t="s">
        <v>359</v>
      </c>
      <c r="D1526" s="2" t="s">
        <v>359</v>
      </c>
      <c r="E1526" s="2">
        <v>2</v>
      </c>
      <c r="F1526" s="2" t="s">
        <v>540</v>
      </c>
      <c r="G1526" s="13"/>
      <c r="H1526" s="17" t="e">
        <f>H1527</f>
        <v>#REF!</v>
      </c>
    </row>
    <row r="1527" spans="1:8" s="10" customFormat="1">
      <c r="A1527" s="1" t="s">
        <v>188</v>
      </c>
      <c r="B1527" s="2" t="s">
        <v>290</v>
      </c>
      <c r="C1527" s="2" t="s">
        <v>359</v>
      </c>
      <c r="D1527" s="2" t="s">
        <v>359</v>
      </c>
      <c r="E1527" s="2">
        <v>2</v>
      </c>
      <c r="F1527" s="2" t="s">
        <v>540</v>
      </c>
      <c r="G1527" s="13">
        <v>300</v>
      </c>
      <c r="H1527" s="17" t="e">
        <f>H1528</f>
        <v>#REF!</v>
      </c>
    </row>
    <row r="1528" spans="1:8" s="10" customFormat="1">
      <c r="A1528" s="1" t="s">
        <v>205</v>
      </c>
      <c r="B1528" s="2" t="s">
        <v>290</v>
      </c>
      <c r="C1528" s="2" t="s">
        <v>359</v>
      </c>
      <c r="D1528" s="2" t="s">
        <v>359</v>
      </c>
      <c r="E1528" s="2">
        <v>2</v>
      </c>
      <c r="F1528" s="2" t="s">
        <v>540</v>
      </c>
      <c r="G1528" s="13">
        <v>310</v>
      </c>
      <c r="H1528" s="17" t="e">
        <f>#REF!</f>
        <v>#REF!</v>
      </c>
    </row>
    <row r="1529" spans="1:8" s="10" customFormat="1" ht="38.25">
      <c r="A1529" s="1" t="s">
        <v>551</v>
      </c>
      <c r="B1529" s="2" t="s">
        <v>290</v>
      </c>
      <c r="C1529" s="2" t="s">
        <v>359</v>
      </c>
      <c r="D1529" s="2" t="s">
        <v>359</v>
      </c>
      <c r="E1529" s="2">
        <v>2</v>
      </c>
      <c r="F1529" s="2" t="s">
        <v>541</v>
      </c>
      <c r="G1529" s="13"/>
      <c r="H1529" s="17" t="e">
        <f>H1530</f>
        <v>#REF!</v>
      </c>
    </row>
    <row r="1530" spans="1:8" s="10" customFormat="1">
      <c r="A1530" s="1" t="s">
        <v>188</v>
      </c>
      <c r="B1530" s="2" t="s">
        <v>290</v>
      </c>
      <c r="C1530" s="2" t="s">
        <v>359</v>
      </c>
      <c r="D1530" s="2" t="s">
        <v>359</v>
      </c>
      <c r="E1530" s="2">
        <v>2</v>
      </c>
      <c r="F1530" s="2" t="s">
        <v>541</v>
      </c>
      <c r="G1530" s="13">
        <v>300</v>
      </c>
      <c r="H1530" s="17" t="e">
        <f>H1531</f>
        <v>#REF!</v>
      </c>
    </row>
    <row r="1531" spans="1:8" s="10" customFormat="1">
      <c r="A1531" s="1" t="s">
        <v>205</v>
      </c>
      <c r="B1531" s="2" t="s">
        <v>290</v>
      </c>
      <c r="C1531" s="2" t="s">
        <v>359</v>
      </c>
      <c r="D1531" s="2" t="s">
        <v>359</v>
      </c>
      <c r="E1531" s="2">
        <v>2</v>
      </c>
      <c r="F1531" s="2" t="s">
        <v>541</v>
      </c>
      <c r="G1531" s="13">
        <v>310</v>
      </c>
      <c r="H1531" s="17" t="e">
        <f>#REF!</f>
        <v>#REF!</v>
      </c>
    </row>
    <row r="1532" spans="1:8" s="10" customFormat="1" ht="38.25">
      <c r="A1532" s="1" t="s">
        <v>552</v>
      </c>
      <c r="B1532" s="2" t="s">
        <v>290</v>
      </c>
      <c r="C1532" s="2" t="s">
        <v>359</v>
      </c>
      <c r="D1532" s="2" t="s">
        <v>359</v>
      </c>
      <c r="E1532" s="2">
        <v>2</v>
      </c>
      <c r="F1532" s="2" t="s">
        <v>542</v>
      </c>
      <c r="G1532" s="13"/>
      <c r="H1532" s="17" t="e">
        <f>H1533</f>
        <v>#REF!</v>
      </c>
    </row>
    <row r="1533" spans="1:8" s="10" customFormat="1">
      <c r="A1533" s="1" t="s">
        <v>188</v>
      </c>
      <c r="B1533" s="2" t="s">
        <v>290</v>
      </c>
      <c r="C1533" s="2" t="s">
        <v>359</v>
      </c>
      <c r="D1533" s="2" t="s">
        <v>359</v>
      </c>
      <c r="E1533" s="2">
        <v>2</v>
      </c>
      <c r="F1533" s="2" t="s">
        <v>542</v>
      </c>
      <c r="G1533" s="13">
        <v>300</v>
      </c>
      <c r="H1533" s="17" t="e">
        <f>H1534</f>
        <v>#REF!</v>
      </c>
    </row>
    <row r="1534" spans="1:8" s="10" customFormat="1">
      <c r="A1534" s="1" t="s">
        <v>205</v>
      </c>
      <c r="B1534" s="2" t="s">
        <v>290</v>
      </c>
      <c r="C1534" s="2" t="s">
        <v>359</v>
      </c>
      <c r="D1534" s="2" t="s">
        <v>359</v>
      </c>
      <c r="E1534" s="2">
        <v>2</v>
      </c>
      <c r="F1534" s="2" t="s">
        <v>542</v>
      </c>
      <c r="G1534" s="13">
        <v>310</v>
      </c>
      <c r="H1534" s="17" t="e">
        <f>#REF!</f>
        <v>#REF!</v>
      </c>
    </row>
    <row r="1535" spans="1:8" s="10" customFormat="1">
      <c r="A1535" s="1" t="s">
        <v>553</v>
      </c>
      <c r="B1535" s="2" t="s">
        <v>290</v>
      </c>
      <c r="C1535" s="2" t="s">
        <v>359</v>
      </c>
      <c r="D1535" s="2" t="s">
        <v>359</v>
      </c>
      <c r="E1535" s="2">
        <v>2</v>
      </c>
      <c r="F1535" s="2" t="s">
        <v>543</v>
      </c>
      <c r="G1535" s="13"/>
      <c r="H1535" s="17" t="e">
        <f>H1536</f>
        <v>#REF!</v>
      </c>
    </row>
    <row r="1536" spans="1:8" s="10" customFormat="1">
      <c r="A1536" s="1" t="s">
        <v>188</v>
      </c>
      <c r="B1536" s="2" t="s">
        <v>290</v>
      </c>
      <c r="C1536" s="2" t="s">
        <v>359</v>
      </c>
      <c r="D1536" s="2" t="s">
        <v>359</v>
      </c>
      <c r="E1536" s="2">
        <v>2</v>
      </c>
      <c r="F1536" s="2" t="s">
        <v>543</v>
      </c>
      <c r="G1536" s="13">
        <v>300</v>
      </c>
      <c r="H1536" s="17" t="e">
        <f>H1537</f>
        <v>#REF!</v>
      </c>
    </row>
    <row r="1537" spans="1:8" s="10" customFormat="1">
      <c r="A1537" s="1" t="s">
        <v>205</v>
      </c>
      <c r="B1537" s="2" t="s">
        <v>290</v>
      </c>
      <c r="C1537" s="2" t="s">
        <v>359</v>
      </c>
      <c r="D1537" s="2" t="s">
        <v>359</v>
      </c>
      <c r="E1537" s="2">
        <v>2</v>
      </c>
      <c r="F1537" s="2" t="s">
        <v>543</v>
      </c>
      <c r="G1537" s="13">
        <v>310</v>
      </c>
      <c r="H1537" s="17" t="e">
        <f>#REF!</f>
        <v>#REF!</v>
      </c>
    </row>
    <row r="1538" spans="1:8" s="10" customFormat="1" ht="51">
      <c r="A1538" s="1" t="s">
        <v>554</v>
      </c>
      <c r="B1538" s="2" t="s">
        <v>290</v>
      </c>
      <c r="C1538" s="2" t="s">
        <v>359</v>
      </c>
      <c r="D1538" s="2" t="s">
        <v>359</v>
      </c>
      <c r="E1538" s="2">
        <v>2</v>
      </c>
      <c r="F1538" s="2" t="s">
        <v>544</v>
      </c>
      <c r="G1538" s="13"/>
      <c r="H1538" s="17" t="e">
        <f>H1539</f>
        <v>#REF!</v>
      </c>
    </row>
    <row r="1539" spans="1:8" s="10" customFormat="1">
      <c r="A1539" s="1" t="s">
        <v>188</v>
      </c>
      <c r="B1539" s="2" t="s">
        <v>290</v>
      </c>
      <c r="C1539" s="2" t="s">
        <v>359</v>
      </c>
      <c r="D1539" s="2" t="s">
        <v>359</v>
      </c>
      <c r="E1539" s="2">
        <v>2</v>
      </c>
      <c r="F1539" s="2" t="s">
        <v>544</v>
      </c>
      <c r="G1539" s="13">
        <v>300</v>
      </c>
      <c r="H1539" s="17" t="e">
        <f>H1540</f>
        <v>#REF!</v>
      </c>
    </row>
    <row r="1540" spans="1:8" s="10" customFormat="1">
      <c r="A1540" s="1" t="s">
        <v>205</v>
      </c>
      <c r="B1540" s="2" t="s">
        <v>290</v>
      </c>
      <c r="C1540" s="2" t="s">
        <v>359</v>
      </c>
      <c r="D1540" s="2" t="s">
        <v>359</v>
      </c>
      <c r="E1540" s="2">
        <v>2</v>
      </c>
      <c r="F1540" s="2" t="s">
        <v>544</v>
      </c>
      <c r="G1540" s="13">
        <v>310</v>
      </c>
      <c r="H1540" s="17" t="e">
        <f>#REF!</f>
        <v>#REF!</v>
      </c>
    </row>
    <row r="1541" spans="1:8" s="10" customFormat="1" ht="38.25">
      <c r="A1541" s="1" t="s">
        <v>555</v>
      </c>
      <c r="B1541" s="2" t="s">
        <v>290</v>
      </c>
      <c r="C1541" s="2" t="s">
        <v>359</v>
      </c>
      <c r="D1541" s="2" t="s">
        <v>359</v>
      </c>
      <c r="E1541" s="2">
        <v>2</v>
      </c>
      <c r="F1541" s="2" t="s">
        <v>545</v>
      </c>
      <c r="G1541" s="13"/>
      <c r="H1541" s="17" t="e">
        <f>H1542</f>
        <v>#REF!</v>
      </c>
    </row>
    <row r="1542" spans="1:8" s="10" customFormat="1">
      <c r="A1542" s="1" t="s">
        <v>188</v>
      </c>
      <c r="B1542" s="2" t="s">
        <v>290</v>
      </c>
      <c r="C1542" s="2" t="s">
        <v>359</v>
      </c>
      <c r="D1542" s="2" t="s">
        <v>359</v>
      </c>
      <c r="E1542" s="2">
        <v>2</v>
      </c>
      <c r="F1542" s="2" t="s">
        <v>545</v>
      </c>
      <c r="G1542" s="13">
        <v>300</v>
      </c>
      <c r="H1542" s="17" t="e">
        <f>H1543</f>
        <v>#REF!</v>
      </c>
    </row>
    <row r="1543" spans="1:8" s="10" customFormat="1">
      <c r="A1543" s="1" t="s">
        <v>205</v>
      </c>
      <c r="B1543" s="2" t="s">
        <v>290</v>
      </c>
      <c r="C1543" s="2" t="s">
        <v>359</v>
      </c>
      <c r="D1543" s="2" t="s">
        <v>359</v>
      </c>
      <c r="E1543" s="2">
        <v>2</v>
      </c>
      <c r="F1543" s="2" t="s">
        <v>545</v>
      </c>
      <c r="G1543" s="13">
        <v>310</v>
      </c>
      <c r="H1543" s="17" t="e">
        <f>#REF!</f>
        <v>#REF!</v>
      </c>
    </row>
    <row r="1544" spans="1:8" s="10" customFormat="1" ht="127.5">
      <c r="A1544" s="1" t="s">
        <v>546</v>
      </c>
      <c r="B1544" s="2" t="s">
        <v>290</v>
      </c>
      <c r="C1544" s="2" t="s">
        <v>359</v>
      </c>
      <c r="D1544" s="2" t="s">
        <v>359</v>
      </c>
      <c r="E1544" s="2">
        <v>2</v>
      </c>
      <c r="F1544" s="2" t="s">
        <v>547</v>
      </c>
      <c r="G1544" s="13"/>
      <c r="H1544" s="17" t="e">
        <f>H1545</f>
        <v>#REF!</v>
      </c>
    </row>
    <row r="1545" spans="1:8" s="10" customFormat="1">
      <c r="A1545" s="1" t="s">
        <v>188</v>
      </c>
      <c r="B1545" s="2" t="s">
        <v>290</v>
      </c>
      <c r="C1545" s="2" t="s">
        <v>359</v>
      </c>
      <c r="D1545" s="2" t="s">
        <v>359</v>
      </c>
      <c r="E1545" s="2">
        <v>2</v>
      </c>
      <c r="F1545" s="2" t="s">
        <v>547</v>
      </c>
      <c r="G1545" s="13">
        <v>300</v>
      </c>
      <c r="H1545" s="17" t="e">
        <f>H1546</f>
        <v>#REF!</v>
      </c>
    </row>
    <row r="1546" spans="1:8" s="10" customFormat="1">
      <c r="A1546" s="1" t="s">
        <v>205</v>
      </c>
      <c r="B1546" s="2" t="s">
        <v>290</v>
      </c>
      <c r="C1546" s="2" t="s">
        <v>359</v>
      </c>
      <c r="D1546" s="2" t="s">
        <v>359</v>
      </c>
      <c r="E1546" s="2">
        <v>2</v>
      </c>
      <c r="F1546" s="2" t="s">
        <v>547</v>
      </c>
      <c r="G1546" s="13">
        <v>310</v>
      </c>
      <c r="H1546" s="17" t="e">
        <f>#REF!</f>
        <v>#REF!</v>
      </c>
    </row>
    <row r="1547" spans="1:8" s="10" customFormat="1" ht="25.5">
      <c r="A1547" s="1" t="s">
        <v>198</v>
      </c>
      <c r="B1547" s="2" t="s">
        <v>290</v>
      </c>
      <c r="C1547" s="2" t="s">
        <v>359</v>
      </c>
      <c r="D1547" s="2" t="s">
        <v>359</v>
      </c>
      <c r="E1547" s="2" t="s">
        <v>83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84</v>
      </c>
      <c r="B1548" s="2" t="s">
        <v>290</v>
      </c>
      <c r="C1548" s="2" t="s">
        <v>359</v>
      </c>
      <c r="D1548" s="2" t="s">
        <v>359</v>
      </c>
      <c r="E1548" s="2" t="s">
        <v>83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77</v>
      </c>
      <c r="B1549" s="2" t="s">
        <v>290</v>
      </c>
      <c r="C1549" s="2" t="s">
        <v>359</v>
      </c>
      <c r="D1549" s="2" t="s">
        <v>359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340</v>
      </c>
      <c r="B1550" s="2" t="s">
        <v>290</v>
      </c>
      <c r="C1550" s="2" t="s">
        <v>359</v>
      </c>
      <c r="D1550" s="2" t="s">
        <v>359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188</v>
      </c>
      <c r="B1551" s="2" t="s">
        <v>290</v>
      </c>
      <c r="C1551" s="2" t="s">
        <v>359</v>
      </c>
      <c r="D1551" s="2" t="s">
        <v>359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195</v>
      </c>
      <c r="B1552" s="2" t="s">
        <v>290</v>
      </c>
      <c r="C1552" s="2" t="s">
        <v>359</v>
      </c>
      <c r="D1552" s="2" t="s">
        <v>359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199</v>
      </c>
      <c r="B1553" s="2" t="s">
        <v>290</v>
      </c>
      <c r="C1553" s="2" t="s">
        <v>359</v>
      </c>
      <c r="D1553" s="2" t="s">
        <v>359</v>
      </c>
      <c r="E1553" s="2" t="s">
        <v>83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188</v>
      </c>
      <c r="B1554" s="2" t="s">
        <v>290</v>
      </c>
      <c r="C1554" s="2" t="s">
        <v>359</v>
      </c>
      <c r="D1554" s="2" t="s">
        <v>359</v>
      </c>
      <c r="E1554" s="2" t="s">
        <v>83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195</v>
      </c>
      <c r="B1555" s="2" t="s">
        <v>290</v>
      </c>
      <c r="C1555" s="2" t="s">
        <v>359</v>
      </c>
      <c r="D1555" s="2" t="s">
        <v>359</v>
      </c>
      <c r="E1555" s="2" t="s">
        <v>83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447</v>
      </c>
      <c r="B1556" s="2" t="s">
        <v>290</v>
      </c>
      <c r="C1556" s="2" t="s">
        <v>359</v>
      </c>
      <c r="D1556" s="2" t="s">
        <v>359</v>
      </c>
      <c r="E1556" s="2" t="s">
        <v>83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188</v>
      </c>
      <c r="B1557" s="2" t="s">
        <v>290</v>
      </c>
      <c r="C1557" s="2" t="s">
        <v>359</v>
      </c>
      <c r="D1557" s="2" t="s">
        <v>359</v>
      </c>
      <c r="E1557" s="2" t="s">
        <v>83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195</v>
      </c>
      <c r="B1558" s="2" t="s">
        <v>290</v>
      </c>
      <c r="C1558" s="2" t="s">
        <v>359</v>
      </c>
      <c r="D1558" s="2" t="s">
        <v>359</v>
      </c>
      <c r="E1558" s="2" t="s">
        <v>83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200</v>
      </c>
      <c r="B1559" s="2" t="s">
        <v>290</v>
      </c>
      <c r="C1559" s="2" t="s">
        <v>359</v>
      </c>
      <c r="D1559" s="2" t="s">
        <v>359</v>
      </c>
      <c r="E1559" s="2">
        <v>2</v>
      </c>
      <c r="F1559" s="2" t="s">
        <v>201</v>
      </c>
      <c r="G1559" s="13"/>
      <c r="H1559" s="17" t="e">
        <f>H1560</f>
        <v>#REF!</v>
      </c>
    </row>
    <row r="1560" spans="1:8" s="10" customFormat="1">
      <c r="A1560" s="1" t="s">
        <v>188</v>
      </c>
      <c r="B1560" s="2" t="s">
        <v>290</v>
      </c>
      <c r="C1560" s="2" t="s">
        <v>359</v>
      </c>
      <c r="D1560" s="2" t="s">
        <v>359</v>
      </c>
      <c r="E1560" s="2">
        <v>2</v>
      </c>
      <c r="F1560" s="2" t="s">
        <v>201</v>
      </c>
      <c r="G1560" s="13">
        <v>300</v>
      </c>
      <c r="H1560" s="17" t="e">
        <f>H1561</f>
        <v>#REF!</v>
      </c>
    </row>
    <row r="1561" spans="1:8" s="10" customFormat="1" ht="25.5">
      <c r="A1561" s="1" t="s">
        <v>195</v>
      </c>
      <c r="B1561" s="2" t="s">
        <v>290</v>
      </c>
      <c r="C1561" s="2" t="s">
        <v>359</v>
      </c>
      <c r="D1561" s="2" t="s">
        <v>359</v>
      </c>
      <c r="E1561" s="2">
        <v>2</v>
      </c>
      <c r="F1561" s="2" t="s">
        <v>201</v>
      </c>
      <c r="G1561" s="13">
        <v>320</v>
      </c>
      <c r="H1561" s="17" t="e">
        <f>#REF!</f>
        <v>#REF!</v>
      </c>
    </row>
    <row r="1562" spans="1:8" s="10" customFormat="1" ht="38.25">
      <c r="A1562" s="1" t="s">
        <v>202</v>
      </c>
      <c r="B1562" s="2" t="s">
        <v>290</v>
      </c>
      <c r="C1562" s="2" t="s">
        <v>359</v>
      </c>
      <c r="D1562" s="2" t="s">
        <v>359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188</v>
      </c>
      <c r="B1563" s="2" t="s">
        <v>290</v>
      </c>
      <c r="C1563" s="2" t="s">
        <v>359</v>
      </c>
      <c r="D1563" s="2" t="s">
        <v>359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195</v>
      </c>
      <c r="B1564" s="2" t="s">
        <v>290</v>
      </c>
      <c r="C1564" s="2" t="s">
        <v>359</v>
      </c>
      <c r="D1564" s="2" t="s">
        <v>359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489</v>
      </c>
      <c r="B1565" s="2" t="s">
        <v>290</v>
      </c>
      <c r="C1565" s="2" t="s">
        <v>359</v>
      </c>
      <c r="D1565" s="2" t="s">
        <v>359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188</v>
      </c>
      <c r="B1566" s="2" t="s">
        <v>290</v>
      </c>
      <c r="C1566" s="2" t="s">
        <v>359</v>
      </c>
      <c r="D1566" s="2" t="s">
        <v>359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195</v>
      </c>
      <c r="B1567" s="2" t="s">
        <v>290</v>
      </c>
      <c r="C1567" s="2" t="s">
        <v>359</v>
      </c>
      <c r="D1567" s="2" t="s">
        <v>359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203</v>
      </c>
      <c r="B1568" s="2" t="s">
        <v>290</v>
      </c>
      <c r="C1568" s="2" t="s">
        <v>359</v>
      </c>
      <c r="D1568" s="2" t="s">
        <v>359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188</v>
      </c>
      <c r="B1569" s="2" t="s">
        <v>290</v>
      </c>
      <c r="C1569" s="2" t="s">
        <v>359</v>
      </c>
      <c r="D1569" s="2" t="s">
        <v>359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195</v>
      </c>
      <c r="B1570" s="2" t="s">
        <v>290</v>
      </c>
      <c r="C1570" s="2" t="s">
        <v>359</v>
      </c>
      <c r="D1570" s="2" t="s">
        <v>359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347</v>
      </c>
      <c r="B1571" s="2" t="s">
        <v>290</v>
      </c>
      <c r="C1571" s="2" t="s">
        <v>359</v>
      </c>
      <c r="D1571" s="2" t="s">
        <v>359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188</v>
      </c>
      <c r="B1572" s="2" t="s">
        <v>290</v>
      </c>
      <c r="C1572" s="2" t="s">
        <v>359</v>
      </c>
      <c r="D1572" s="2" t="s">
        <v>359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195</v>
      </c>
      <c r="B1573" s="2" t="s">
        <v>290</v>
      </c>
      <c r="C1573" s="2" t="s">
        <v>359</v>
      </c>
      <c r="D1573" s="2" t="s">
        <v>359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315</v>
      </c>
      <c r="B1574" s="2" t="s">
        <v>290</v>
      </c>
      <c r="C1574" s="2" t="s">
        <v>359</v>
      </c>
      <c r="D1574" s="2" t="s">
        <v>359</v>
      </c>
      <c r="E1574" s="2">
        <v>2</v>
      </c>
      <c r="F1574" s="2" t="s">
        <v>204</v>
      </c>
      <c r="G1574" s="13"/>
      <c r="H1574" s="17" t="e">
        <f>H1575</f>
        <v>#REF!</v>
      </c>
    </row>
    <row r="1575" spans="1:8" s="10" customFormat="1">
      <c r="A1575" s="1" t="s">
        <v>188</v>
      </c>
      <c r="B1575" s="2" t="s">
        <v>290</v>
      </c>
      <c r="C1575" s="2" t="s">
        <v>359</v>
      </c>
      <c r="D1575" s="2" t="s">
        <v>359</v>
      </c>
      <c r="E1575" s="2">
        <v>2</v>
      </c>
      <c r="F1575" s="2" t="s">
        <v>204</v>
      </c>
      <c r="G1575" s="13">
        <v>300</v>
      </c>
      <c r="H1575" s="17" t="e">
        <f>H1576</f>
        <v>#REF!</v>
      </c>
    </row>
    <row r="1576" spans="1:8" s="10" customFormat="1">
      <c r="A1576" s="1" t="s">
        <v>205</v>
      </c>
      <c r="B1576" s="2" t="s">
        <v>290</v>
      </c>
      <c r="C1576" s="2" t="s">
        <v>359</v>
      </c>
      <c r="D1576" s="2" t="s">
        <v>359</v>
      </c>
      <c r="E1576" s="2">
        <v>2</v>
      </c>
      <c r="F1576" s="2" t="s">
        <v>204</v>
      </c>
      <c r="G1576" s="13">
        <v>310</v>
      </c>
      <c r="H1576" s="17" t="e">
        <f>#REF!</f>
        <v>#REF!</v>
      </c>
    </row>
    <row r="1577" spans="1:8" s="10" customFormat="1">
      <c r="A1577" s="1" t="s">
        <v>206</v>
      </c>
      <c r="B1577" s="2" t="s">
        <v>290</v>
      </c>
      <c r="C1577" s="2" t="s">
        <v>359</v>
      </c>
      <c r="D1577" s="2" t="s">
        <v>359</v>
      </c>
      <c r="E1577" s="2">
        <v>2</v>
      </c>
      <c r="F1577" s="2" t="s">
        <v>207</v>
      </c>
      <c r="G1577" s="13"/>
      <c r="H1577" s="17" t="e">
        <f>H1578</f>
        <v>#REF!</v>
      </c>
    </row>
    <row r="1578" spans="1:8" s="10" customFormat="1">
      <c r="A1578" s="1" t="s">
        <v>188</v>
      </c>
      <c r="B1578" s="2" t="s">
        <v>290</v>
      </c>
      <c r="C1578" s="2" t="s">
        <v>359</v>
      </c>
      <c r="D1578" s="2" t="s">
        <v>359</v>
      </c>
      <c r="E1578" s="2">
        <v>2</v>
      </c>
      <c r="F1578" s="2" t="s">
        <v>207</v>
      </c>
      <c r="G1578" s="13">
        <v>300</v>
      </c>
      <c r="H1578" s="17" t="e">
        <f>H1579</f>
        <v>#REF!</v>
      </c>
    </row>
    <row r="1579" spans="1:8" s="10" customFormat="1">
      <c r="A1579" s="1" t="s">
        <v>205</v>
      </c>
      <c r="B1579" s="2" t="s">
        <v>290</v>
      </c>
      <c r="C1579" s="2" t="s">
        <v>359</v>
      </c>
      <c r="D1579" s="2" t="s">
        <v>359</v>
      </c>
      <c r="E1579" s="2">
        <v>2</v>
      </c>
      <c r="F1579" s="2" t="s">
        <v>207</v>
      </c>
      <c r="G1579" s="13">
        <v>310</v>
      </c>
      <c r="H1579" s="17" t="e">
        <f>#REF!</f>
        <v>#REF!</v>
      </c>
    </row>
    <row r="1580" spans="1:8" s="10" customFormat="1">
      <c r="A1580" s="1" t="s">
        <v>208</v>
      </c>
      <c r="B1580" s="2" t="s">
        <v>290</v>
      </c>
      <c r="C1580" s="2" t="s">
        <v>359</v>
      </c>
      <c r="D1580" s="2" t="s">
        <v>359</v>
      </c>
      <c r="E1580" s="2">
        <v>2</v>
      </c>
      <c r="F1580" s="2" t="s">
        <v>209</v>
      </c>
      <c r="G1580" s="13"/>
      <c r="H1580" s="17" t="e">
        <f>H1581</f>
        <v>#REF!</v>
      </c>
    </row>
    <row r="1581" spans="1:8" s="10" customFormat="1">
      <c r="A1581" s="1" t="s">
        <v>188</v>
      </c>
      <c r="B1581" s="2" t="s">
        <v>290</v>
      </c>
      <c r="C1581" s="2" t="s">
        <v>359</v>
      </c>
      <c r="D1581" s="2" t="s">
        <v>359</v>
      </c>
      <c r="E1581" s="2">
        <v>2</v>
      </c>
      <c r="F1581" s="2" t="s">
        <v>209</v>
      </c>
      <c r="G1581" s="13">
        <v>300</v>
      </c>
      <c r="H1581" s="17" t="e">
        <f>H1582</f>
        <v>#REF!</v>
      </c>
    </row>
    <row r="1582" spans="1:8" s="10" customFormat="1">
      <c r="A1582" s="1" t="s">
        <v>205</v>
      </c>
      <c r="B1582" s="2" t="s">
        <v>290</v>
      </c>
      <c r="C1582" s="2" t="s">
        <v>359</v>
      </c>
      <c r="D1582" s="2" t="s">
        <v>359</v>
      </c>
      <c r="E1582" s="2">
        <v>2</v>
      </c>
      <c r="F1582" s="2" t="s">
        <v>209</v>
      </c>
      <c r="G1582" s="13">
        <v>310</v>
      </c>
      <c r="H1582" s="17" t="e">
        <f>#REF!</f>
        <v>#REF!</v>
      </c>
    </row>
    <row r="1583" spans="1:8" s="10" customFormat="1" ht="25.5">
      <c r="A1583" s="1" t="s">
        <v>210</v>
      </c>
      <c r="B1583" s="2" t="s">
        <v>290</v>
      </c>
      <c r="C1583" s="2" t="s">
        <v>359</v>
      </c>
      <c r="D1583" s="2" t="s">
        <v>359</v>
      </c>
      <c r="E1583" s="2">
        <v>2</v>
      </c>
      <c r="F1583" s="2" t="s">
        <v>211</v>
      </c>
      <c r="G1583" s="13"/>
      <c r="H1583" s="17" t="e">
        <f>H1584</f>
        <v>#REF!</v>
      </c>
    </row>
    <row r="1584" spans="1:8" s="10" customFormat="1">
      <c r="A1584" s="1" t="s">
        <v>188</v>
      </c>
      <c r="B1584" s="2" t="s">
        <v>290</v>
      </c>
      <c r="C1584" s="2" t="s">
        <v>359</v>
      </c>
      <c r="D1584" s="2" t="s">
        <v>359</v>
      </c>
      <c r="E1584" s="2">
        <v>2</v>
      </c>
      <c r="F1584" s="2" t="s">
        <v>211</v>
      </c>
      <c r="G1584" s="13">
        <v>300</v>
      </c>
      <c r="H1584" s="17" t="e">
        <f>H1585</f>
        <v>#REF!</v>
      </c>
    </row>
    <row r="1585" spans="1:8" s="10" customFormat="1">
      <c r="A1585" s="1" t="s">
        <v>205</v>
      </c>
      <c r="B1585" s="2" t="s">
        <v>290</v>
      </c>
      <c r="C1585" s="2" t="s">
        <v>359</v>
      </c>
      <c r="D1585" s="2" t="s">
        <v>359</v>
      </c>
      <c r="E1585" s="2">
        <v>2</v>
      </c>
      <c r="F1585" s="2" t="s">
        <v>211</v>
      </c>
      <c r="G1585" s="13">
        <v>310</v>
      </c>
      <c r="H1585" s="17" t="e">
        <f>#REF!</f>
        <v>#REF!</v>
      </c>
    </row>
    <row r="1586" spans="1:8" s="10" customFormat="1" ht="38.25">
      <c r="A1586" s="1" t="s">
        <v>490</v>
      </c>
      <c r="B1586" s="2" t="s">
        <v>290</v>
      </c>
      <c r="C1586" s="2" t="s">
        <v>359</v>
      </c>
      <c r="D1586" s="2" t="s">
        <v>359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188</v>
      </c>
      <c r="B1587" s="2" t="s">
        <v>290</v>
      </c>
      <c r="C1587" s="2" t="s">
        <v>359</v>
      </c>
      <c r="D1587" s="2" t="s">
        <v>359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205</v>
      </c>
      <c r="B1588" s="2" t="s">
        <v>290</v>
      </c>
      <c r="C1588" s="2" t="s">
        <v>359</v>
      </c>
      <c r="D1588" s="2" t="s">
        <v>359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491</v>
      </c>
      <c r="B1589" s="2" t="s">
        <v>290</v>
      </c>
      <c r="C1589" s="2" t="s">
        <v>359</v>
      </c>
      <c r="D1589" s="2" t="s">
        <v>359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188</v>
      </c>
      <c r="B1590" s="2" t="s">
        <v>290</v>
      </c>
      <c r="C1590" s="2" t="s">
        <v>359</v>
      </c>
      <c r="D1590" s="2" t="s">
        <v>359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205</v>
      </c>
      <c r="B1591" s="2" t="s">
        <v>290</v>
      </c>
      <c r="C1591" s="2" t="s">
        <v>359</v>
      </c>
      <c r="D1591" s="2" t="s">
        <v>359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212</v>
      </c>
      <c r="B1592" s="2" t="s">
        <v>290</v>
      </c>
      <c r="C1592" s="2" t="s">
        <v>359</v>
      </c>
      <c r="D1592" s="2" t="s">
        <v>359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188</v>
      </c>
      <c r="B1593" s="2" t="s">
        <v>290</v>
      </c>
      <c r="C1593" s="2" t="s">
        <v>359</v>
      </c>
      <c r="D1593" s="2" t="s">
        <v>359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205</v>
      </c>
      <c r="B1594" s="2" t="s">
        <v>290</v>
      </c>
      <c r="C1594" s="2" t="s">
        <v>359</v>
      </c>
      <c r="D1594" s="2" t="s">
        <v>359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69</v>
      </c>
      <c r="B1595" s="2" t="s">
        <v>290</v>
      </c>
      <c r="C1595" s="2" t="s">
        <v>359</v>
      </c>
      <c r="D1595" s="2" t="s">
        <v>359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188</v>
      </c>
      <c r="B1596" s="2" t="s">
        <v>290</v>
      </c>
      <c r="C1596" s="2" t="s">
        <v>359</v>
      </c>
      <c r="D1596" s="2" t="s">
        <v>359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205</v>
      </c>
      <c r="B1597" s="2" t="s">
        <v>290</v>
      </c>
      <c r="C1597" s="2" t="s">
        <v>359</v>
      </c>
      <c r="D1597" s="2" t="s">
        <v>359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492</v>
      </c>
      <c r="B1598" s="2" t="s">
        <v>290</v>
      </c>
      <c r="C1598" s="2" t="s">
        <v>359</v>
      </c>
      <c r="D1598" s="2" t="s">
        <v>359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188</v>
      </c>
      <c r="B1599" s="2" t="s">
        <v>290</v>
      </c>
      <c r="C1599" s="2" t="s">
        <v>359</v>
      </c>
      <c r="D1599" s="2" t="s">
        <v>359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205</v>
      </c>
      <c r="B1600" s="2" t="s">
        <v>290</v>
      </c>
      <c r="C1600" s="2" t="s">
        <v>359</v>
      </c>
      <c r="D1600" s="2" t="s">
        <v>359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213</v>
      </c>
      <c r="B1601" s="2" t="s">
        <v>290</v>
      </c>
      <c r="C1601" s="2" t="s">
        <v>359</v>
      </c>
      <c r="D1601" s="2" t="s">
        <v>359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188</v>
      </c>
      <c r="B1602" s="2" t="s">
        <v>290</v>
      </c>
      <c r="C1602" s="2" t="s">
        <v>359</v>
      </c>
      <c r="D1602" s="2" t="s">
        <v>359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205</v>
      </c>
      <c r="B1603" s="2" t="s">
        <v>290</v>
      </c>
      <c r="C1603" s="2" t="s">
        <v>359</v>
      </c>
      <c r="D1603" s="2" t="s">
        <v>359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214</v>
      </c>
      <c r="B1604" s="2" t="s">
        <v>290</v>
      </c>
      <c r="C1604" s="2" t="s">
        <v>359</v>
      </c>
      <c r="D1604" s="2" t="s">
        <v>359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188</v>
      </c>
      <c r="B1605" s="2" t="s">
        <v>290</v>
      </c>
      <c r="C1605" s="2" t="s">
        <v>359</v>
      </c>
      <c r="D1605" s="2" t="s">
        <v>359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205</v>
      </c>
      <c r="B1606" s="2" t="s">
        <v>290</v>
      </c>
      <c r="C1606" s="2" t="s">
        <v>359</v>
      </c>
      <c r="D1606" s="2" t="s">
        <v>359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215</v>
      </c>
      <c r="B1607" s="2" t="s">
        <v>290</v>
      </c>
      <c r="C1607" s="2" t="s">
        <v>359</v>
      </c>
      <c r="D1607" s="2" t="s">
        <v>359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188</v>
      </c>
      <c r="B1608" s="2" t="s">
        <v>290</v>
      </c>
      <c r="C1608" s="2" t="s">
        <v>359</v>
      </c>
      <c r="D1608" s="2" t="s">
        <v>359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205</v>
      </c>
      <c r="B1609" s="2" t="s">
        <v>290</v>
      </c>
      <c r="C1609" s="2" t="s">
        <v>359</v>
      </c>
      <c r="D1609" s="2" t="s">
        <v>359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377</v>
      </c>
      <c r="B1610" s="2" t="s">
        <v>290</v>
      </c>
      <c r="C1610" s="2" t="s">
        <v>359</v>
      </c>
      <c r="D1610" s="2" t="s">
        <v>359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188</v>
      </c>
      <c r="B1611" s="2" t="s">
        <v>290</v>
      </c>
      <c r="C1611" s="2" t="s">
        <v>359</v>
      </c>
      <c r="D1611" s="2" t="s">
        <v>359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205</v>
      </c>
      <c r="B1612" s="2" t="s">
        <v>290</v>
      </c>
      <c r="C1612" s="2" t="s">
        <v>359</v>
      </c>
      <c r="D1612" s="2" t="s">
        <v>359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56</v>
      </c>
      <c r="B1613" s="2" t="s">
        <v>290</v>
      </c>
      <c r="C1613" s="2" t="s">
        <v>359</v>
      </c>
      <c r="D1613" s="2" t="s">
        <v>359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188</v>
      </c>
      <c r="B1614" s="2" t="s">
        <v>290</v>
      </c>
      <c r="C1614" s="2" t="s">
        <v>359</v>
      </c>
      <c r="D1614" s="2" t="s">
        <v>359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205</v>
      </c>
      <c r="B1615" s="2" t="s">
        <v>290</v>
      </c>
      <c r="C1615" s="2" t="s">
        <v>359</v>
      </c>
      <c r="D1615" s="2" t="s">
        <v>359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449</v>
      </c>
      <c r="B1616" s="2" t="s">
        <v>290</v>
      </c>
      <c r="C1616" s="2" t="s">
        <v>359</v>
      </c>
      <c r="D1616" s="2" t="s">
        <v>359</v>
      </c>
      <c r="E1616" s="2" t="s">
        <v>83</v>
      </c>
      <c r="F1616" s="2" t="s">
        <v>450</v>
      </c>
      <c r="G1616" s="13"/>
      <c r="H1616" s="17" t="e">
        <f>H1617</f>
        <v>#REF!</v>
      </c>
    </row>
    <row r="1617" spans="1:8" s="10" customFormat="1">
      <c r="A1617" s="1" t="s">
        <v>361</v>
      </c>
      <c r="B1617" s="2" t="s">
        <v>290</v>
      </c>
      <c r="C1617" s="2" t="s">
        <v>359</v>
      </c>
      <c r="D1617" s="2" t="s">
        <v>359</v>
      </c>
      <c r="E1617" s="2" t="s">
        <v>83</v>
      </c>
      <c r="F1617" s="2" t="s">
        <v>450</v>
      </c>
      <c r="G1617" s="13">
        <v>500</v>
      </c>
      <c r="H1617" s="17" t="e">
        <f>H1618</f>
        <v>#REF!</v>
      </c>
    </row>
    <row r="1618" spans="1:8" s="10" customFormat="1">
      <c r="A1618" s="1" t="s">
        <v>101</v>
      </c>
      <c r="B1618" s="2" t="s">
        <v>290</v>
      </c>
      <c r="C1618" s="2" t="s">
        <v>359</v>
      </c>
      <c r="D1618" s="2" t="s">
        <v>359</v>
      </c>
      <c r="E1618" s="2" t="s">
        <v>83</v>
      </c>
      <c r="F1618" s="2" t="s">
        <v>450</v>
      </c>
      <c r="G1618" s="13" t="s">
        <v>102</v>
      </c>
      <c r="H1618" s="17" t="e">
        <f>#REF!</f>
        <v>#REF!</v>
      </c>
    </row>
    <row r="1619" spans="1:8" s="10" customFormat="1" ht="38.25">
      <c r="A1619" s="1" t="s">
        <v>493</v>
      </c>
      <c r="B1619" s="2" t="s">
        <v>290</v>
      </c>
      <c r="C1619" s="2" t="s">
        <v>359</v>
      </c>
      <c r="D1619" s="2" t="s">
        <v>359</v>
      </c>
      <c r="E1619" s="2" t="s">
        <v>83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361</v>
      </c>
      <c r="B1620" s="2" t="s">
        <v>290</v>
      </c>
      <c r="C1620" s="2" t="s">
        <v>359</v>
      </c>
      <c r="D1620" s="2" t="s">
        <v>359</v>
      </c>
      <c r="E1620" s="2" t="s">
        <v>83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381</v>
      </c>
      <c r="B1621" s="2" t="s">
        <v>290</v>
      </c>
      <c r="C1621" s="2" t="s">
        <v>359</v>
      </c>
      <c r="D1621" s="2" t="s">
        <v>359</v>
      </c>
      <c r="E1621" s="2" t="s">
        <v>83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588</v>
      </c>
      <c r="B1622" s="2" t="s">
        <v>290</v>
      </c>
      <c r="C1622" s="2" t="s">
        <v>359</v>
      </c>
      <c r="D1622" s="2" t="s">
        <v>359</v>
      </c>
      <c r="E1622" s="2">
        <v>3</v>
      </c>
      <c r="F1622" s="2" t="s">
        <v>66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550</v>
      </c>
      <c r="B1623" s="2" t="s">
        <v>290</v>
      </c>
      <c r="C1623" s="2" t="s">
        <v>359</v>
      </c>
      <c r="D1623" s="2" t="s">
        <v>359</v>
      </c>
      <c r="E1623" s="2">
        <v>3</v>
      </c>
      <c r="F1623" s="2" t="s">
        <v>540</v>
      </c>
      <c r="G1623" s="13"/>
      <c r="H1623" s="17" t="e">
        <f>H1624</f>
        <v>#REF!</v>
      </c>
    </row>
    <row r="1624" spans="1:8" s="10" customFormat="1">
      <c r="A1624" s="1" t="s">
        <v>188</v>
      </c>
      <c r="B1624" s="2" t="s">
        <v>290</v>
      </c>
      <c r="C1624" s="2" t="s">
        <v>359</v>
      </c>
      <c r="D1624" s="2" t="s">
        <v>359</v>
      </c>
      <c r="E1624" s="2">
        <v>3</v>
      </c>
      <c r="F1624" s="2" t="s">
        <v>540</v>
      </c>
      <c r="G1624" s="13">
        <v>300</v>
      </c>
      <c r="H1624" s="17" t="e">
        <f>H1625</f>
        <v>#REF!</v>
      </c>
    </row>
    <row r="1625" spans="1:8" s="10" customFormat="1">
      <c r="A1625" s="1" t="s">
        <v>205</v>
      </c>
      <c r="B1625" s="2" t="s">
        <v>290</v>
      </c>
      <c r="C1625" s="2" t="s">
        <v>359</v>
      </c>
      <c r="D1625" s="2" t="s">
        <v>359</v>
      </c>
      <c r="E1625" s="2">
        <v>3</v>
      </c>
      <c r="F1625" s="2" t="s">
        <v>540</v>
      </c>
      <c r="G1625" s="13">
        <v>310</v>
      </c>
      <c r="H1625" s="17" t="e">
        <f>#REF!</f>
        <v>#REF!</v>
      </c>
    </row>
    <row r="1626" spans="1:8" s="10" customFormat="1" ht="38.25">
      <c r="A1626" s="1" t="s">
        <v>551</v>
      </c>
      <c r="B1626" s="2" t="s">
        <v>290</v>
      </c>
      <c r="C1626" s="2" t="s">
        <v>359</v>
      </c>
      <c r="D1626" s="2" t="s">
        <v>359</v>
      </c>
      <c r="E1626" s="2">
        <v>3</v>
      </c>
      <c r="F1626" s="2" t="s">
        <v>541</v>
      </c>
      <c r="G1626" s="13"/>
      <c r="H1626" s="17" t="e">
        <f>H1627</f>
        <v>#REF!</v>
      </c>
    </row>
    <row r="1627" spans="1:8" s="10" customFormat="1">
      <c r="A1627" s="1" t="s">
        <v>188</v>
      </c>
      <c r="B1627" s="2" t="s">
        <v>290</v>
      </c>
      <c r="C1627" s="2" t="s">
        <v>359</v>
      </c>
      <c r="D1627" s="2" t="s">
        <v>359</v>
      </c>
      <c r="E1627" s="2">
        <v>3</v>
      </c>
      <c r="F1627" s="2" t="s">
        <v>541</v>
      </c>
      <c r="G1627" s="13">
        <v>300</v>
      </c>
      <c r="H1627" s="17" t="e">
        <f>H1628</f>
        <v>#REF!</v>
      </c>
    </row>
    <row r="1628" spans="1:8" s="10" customFormat="1">
      <c r="A1628" s="1" t="s">
        <v>205</v>
      </c>
      <c r="B1628" s="2" t="s">
        <v>290</v>
      </c>
      <c r="C1628" s="2" t="s">
        <v>359</v>
      </c>
      <c r="D1628" s="2" t="s">
        <v>359</v>
      </c>
      <c r="E1628" s="2">
        <v>3</v>
      </c>
      <c r="F1628" s="2" t="s">
        <v>541</v>
      </c>
      <c r="G1628" s="13">
        <v>310</v>
      </c>
      <c r="H1628" s="17" t="e">
        <f>#REF!</f>
        <v>#REF!</v>
      </c>
    </row>
    <row r="1629" spans="1:8" s="10" customFormat="1" ht="38.25">
      <c r="A1629" s="1" t="s">
        <v>552</v>
      </c>
      <c r="B1629" s="2" t="s">
        <v>290</v>
      </c>
      <c r="C1629" s="2" t="s">
        <v>359</v>
      </c>
      <c r="D1629" s="2" t="s">
        <v>359</v>
      </c>
      <c r="E1629" s="2">
        <v>3</v>
      </c>
      <c r="F1629" s="2" t="s">
        <v>542</v>
      </c>
      <c r="G1629" s="13"/>
      <c r="H1629" s="17" t="e">
        <f>H1630</f>
        <v>#REF!</v>
      </c>
    </row>
    <row r="1630" spans="1:8" s="10" customFormat="1">
      <c r="A1630" s="1" t="s">
        <v>188</v>
      </c>
      <c r="B1630" s="2" t="s">
        <v>290</v>
      </c>
      <c r="C1630" s="2" t="s">
        <v>359</v>
      </c>
      <c r="D1630" s="2" t="s">
        <v>359</v>
      </c>
      <c r="E1630" s="2">
        <v>3</v>
      </c>
      <c r="F1630" s="2" t="s">
        <v>542</v>
      </c>
      <c r="G1630" s="13">
        <v>300</v>
      </c>
      <c r="H1630" s="17" t="e">
        <f>H1631</f>
        <v>#REF!</v>
      </c>
    </row>
    <row r="1631" spans="1:8" s="10" customFormat="1">
      <c r="A1631" s="1" t="s">
        <v>205</v>
      </c>
      <c r="B1631" s="2" t="s">
        <v>290</v>
      </c>
      <c r="C1631" s="2" t="s">
        <v>359</v>
      </c>
      <c r="D1631" s="2" t="s">
        <v>359</v>
      </c>
      <c r="E1631" s="2">
        <v>3</v>
      </c>
      <c r="F1631" s="2" t="s">
        <v>542</v>
      </c>
      <c r="G1631" s="13">
        <v>310</v>
      </c>
      <c r="H1631" s="17" t="e">
        <f>#REF!</f>
        <v>#REF!</v>
      </c>
    </row>
    <row r="1632" spans="1:8" s="10" customFormat="1">
      <c r="A1632" s="1" t="s">
        <v>553</v>
      </c>
      <c r="B1632" s="2" t="s">
        <v>290</v>
      </c>
      <c r="C1632" s="2" t="s">
        <v>359</v>
      </c>
      <c r="D1632" s="2" t="s">
        <v>359</v>
      </c>
      <c r="E1632" s="2">
        <v>3</v>
      </c>
      <c r="F1632" s="2" t="s">
        <v>543</v>
      </c>
      <c r="G1632" s="13"/>
      <c r="H1632" s="17" t="e">
        <f>H1633</f>
        <v>#REF!</v>
      </c>
    </row>
    <row r="1633" spans="1:8" s="10" customFormat="1">
      <c r="A1633" s="1" t="s">
        <v>188</v>
      </c>
      <c r="B1633" s="2" t="s">
        <v>290</v>
      </c>
      <c r="C1633" s="2" t="s">
        <v>359</v>
      </c>
      <c r="D1633" s="2" t="s">
        <v>359</v>
      </c>
      <c r="E1633" s="2">
        <v>3</v>
      </c>
      <c r="F1633" s="2" t="s">
        <v>543</v>
      </c>
      <c r="G1633" s="13">
        <v>300</v>
      </c>
      <c r="H1633" s="17" t="e">
        <f>H1634</f>
        <v>#REF!</v>
      </c>
    </row>
    <row r="1634" spans="1:8" s="10" customFormat="1">
      <c r="A1634" s="1" t="s">
        <v>205</v>
      </c>
      <c r="B1634" s="2" t="s">
        <v>290</v>
      </c>
      <c r="C1634" s="2" t="s">
        <v>359</v>
      </c>
      <c r="D1634" s="2" t="s">
        <v>359</v>
      </c>
      <c r="E1634" s="2">
        <v>3</v>
      </c>
      <c r="F1634" s="2" t="s">
        <v>543</v>
      </c>
      <c r="G1634" s="13">
        <v>310</v>
      </c>
      <c r="H1634" s="17" t="e">
        <f>#REF!</f>
        <v>#REF!</v>
      </c>
    </row>
    <row r="1635" spans="1:8" s="10" customFormat="1" ht="51">
      <c r="A1635" s="1" t="s">
        <v>554</v>
      </c>
      <c r="B1635" s="2" t="s">
        <v>290</v>
      </c>
      <c r="C1635" s="2" t="s">
        <v>359</v>
      </c>
      <c r="D1635" s="2" t="s">
        <v>359</v>
      </c>
      <c r="E1635" s="2">
        <v>3</v>
      </c>
      <c r="F1635" s="2" t="s">
        <v>544</v>
      </c>
      <c r="G1635" s="13"/>
      <c r="H1635" s="17" t="e">
        <f>H1636</f>
        <v>#REF!</v>
      </c>
    </row>
    <row r="1636" spans="1:8" s="10" customFormat="1">
      <c r="A1636" s="1" t="s">
        <v>188</v>
      </c>
      <c r="B1636" s="2" t="s">
        <v>290</v>
      </c>
      <c r="C1636" s="2" t="s">
        <v>359</v>
      </c>
      <c r="D1636" s="2" t="s">
        <v>359</v>
      </c>
      <c r="E1636" s="2">
        <v>3</v>
      </c>
      <c r="F1636" s="2" t="s">
        <v>544</v>
      </c>
      <c r="G1636" s="13">
        <v>300</v>
      </c>
      <c r="H1636" s="17" t="e">
        <f>H1637</f>
        <v>#REF!</v>
      </c>
    </row>
    <row r="1637" spans="1:8" s="10" customFormat="1">
      <c r="A1637" s="1" t="s">
        <v>205</v>
      </c>
      <c r="B1637" s="2" t="s">
        <v>290</v>
      </c>
      <c r="C1637" s="2" t="s">
        <v>359</v>
      </c>
      <c r="D1637" s="2" t="s">
        <v>359</v>
      </c>
      <c r="E1637" s="2">
        <v>3</v>
      </c>
      <c r="F1637" s="2" t="s">
        <v>544</v>
      </c>
      <c r="G1637" s="13">
        <v>310</v>
      </c>
      <c r="H1637" s="17" t="e">
        <f>#REF!</f>
        <v>#REF!</v>
      </c>
    </row>
    <row r="1638" spans="1:8" s="10" customFormat="1" ht="38.25">
      <c r="A1638" s="1" t="s">
        <v>555</v>
      </c>
      <c r="B1638" s="2" t="s">
        <v>290</v>
      </c>
      <c r="C1638" s="2" t="s">
        <v>359</v>
      </c>
      <c r="D1638" s="2" t="s">
        <v>359</v>
      </c>
      <c r="E1638" s="2">
        <v>3</v>
      </c>
      <c r="F1638" s="2" t="s">
        <v>545</v>
      </c>
      <c r="G1638" s="13"/>
      <c r="H1638" s="17" t="e">
        <f>H1639</f>
        <v>#REF!</v>
      </c>
    </row>
    <row r="1639" spans="1:8" s="10" customFormat="1">
      <c r="A1639" s="1" t="s">
        <v>188</v>
      </c>
      <c r="B1639" s="2" t="s">
        <v>290</v>
      </c>
      <c r="C1639" s="2" t="s">
        <v>359</v>
      </c>
      <c r="D1639" s="2" t="s">
        <v>359</v>
      </c>
      <c r="E1639" s="2">
        <v>3</v>
      </c>
      <c r="F1639" s="2" t="s">
        <v>545</v>
      </c>
      <c r="G1639" s="13">
        <v>300</v>
      </c>
      <c r="H1639" s="17" t="e">
        <f>H1640</f>
        <v>#REF!</v>
      </c>
    </row>
    <row r="1640" spans="1:8" s="10" customFormat="1">
      <c r="A1640" s="1" t="s">
        <v>205</v>
      </c>
      <c r="B1640" s="2" t="s">
        <v>290</v>
      </c>
      <c r="C1640" s="2" t="s">
        <v>359</v>
      </c>
      <c r="D1640" s="2" t="s">
        <v>359</v>
      </c>
      <c r="E1640" s="2">
        <v>3</v>
      </c>
      <c r="F1640" s="2" t="s">
        <v>545</v>
      </c>
      <c r="G1640" s="13">
        <v>310</v>
      </c>
      <c r="H1640" s="17" t="e">
        <f>#REF!</f>
        <v>#REF!</v>
      </c>
    </row>
    <row r="1641" spans="1:8" s="10" customFormat="1" ht="127.5">
      <c r="A1641" s="1" t="s">
        <v>546</v>
      </c>
      <c r="B1641" s="2" t="s">
        <v>290</v>
      </c>
      <c r="C1641" s="2" t="s">
        <v>359</v>
      </c>
      <c r="D1641" s="2" t="s">
        <v>359</v>
      </c>
      <c r="E1641" s="2">
        <v>3</v>
      </c>
      <c r="F1641" s="2" t="s">
        <v>547</v>
      </c>
      <c r="G1641" s="13"/>
      <c r="H1641" s="17" t="e">
        <f>H1642</f>
        <v>#REF!</v>
      </c>
    </row>
    <row r="1642" spans="1:8" s="10" customFormat="1">
      <c r="A1642" s="1" t="s">
        <v>188</v>
      </c>
      <c r="B1642" s="2" t="s">
        <v>290</v>
      </c>
      <c r="C1642" s="2" t="s">
        <v>359</v>
      </c>
      <c r="D1642" s="2" t="s">
        <v>359</v>
      </c>
      <c r="E1642" s="2">
        <v>3</v>
      </c>
      <c r="F1642" s="2" t="s">
        <v>547</v>
      </c>
      <c r="G1642" s="13">
        <v>300</v>
      </c>
      <c r="H1642" s="17" t="e">
        <f>H1643</f>
        <v>#REF!</v>
      </c>
    </row>
    <row r="1643" spans="1:8" s="10" customFormat="1">
      <c r="A1643" s="1" t="s">
        <v>205</v>
      </c>
      <c r="B1643" s="2" t="s">
        <v>290</v>
      </c>
      <c r="C1643" s="2" t="s">
        <v>359</v>
      </c>
      <c r="D1643" s="2" t="s">
        <v>359</v>
      </c>
      <c r="E1643" s="2">
        <v>3</v>
      </c>
      <c r="F1643" s="2" t="s">
        <v>547</v>
      </c>
      <c r="G1643" s="13">
        <v>310</v>
      </c>
      <c r="H1643" s="17" t="e">
        <f>#REF!</f>
        <v>#REF!</v>
      </c>
    </row>
    <row r="1644" spans="1:8" s="10" customFormat="1" ht="25.5">
      <c r="A1644" s="1" t="s">
        <v>340</v>
      </c>
      <c r="B1644" s="2" t="s">
        <v>290</v>
      </c>
      <c r="C1644" s="2" t="s">
        <v>359</v>
      </c>
      <c r="D1644" s="2" t="s">
        <v>359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188</v>
      </c>
      <c r="B1645" s="2" t="s">
        <v>290</v>
      </c>
      <c r="C1645" s="2" t="s">
        <v>359</v>
      </c>
      <c r="D1645" s="2" t="s">
        <v>359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195</v>
      </c>
      <c r="B1646" s="2" t="s">
        <v>290</v>
      </c>
      <c r="C1646" s="2" t="s">
        <v>359</v>
      </c>
      <c r="D1646" s="2" t="s">
        <v>359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199</v>
      </c>
      <c r="B1647" s="2" t="s">
        <v>290</v>
      </c>
      <c r="C1647" s="2" t="s">
        <v>359</v>
      </c>
      <c r="D1647" s="2" t="s">
        <v>359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188</v>
      </c>
      <c r="B1648" s="2" t="s">
        <v>290</v>
      </c>
      <c r="C1648" s="2" t="s">
        <v>359</v>
      </c>
      <c r="D1648" s="2" t="s">
        <v>359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195</v>
      </c>
      <c r="B1649" s="2" t="s">
        <v>290</v>
      </c>
      <c r="C1649" s="2" t="s">
        <v>359</v>
      </c>
      <c r="D1649" s="2" t="s">
        <v>359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448</v>
      </c>
      <c r="B1650" s="2" t="s">
        <v>290</v>
      </c>
      <c r="C1650" s="2" t="s">
        <v>359</v>
      </c>
      <c r="D1650" s="2" t="s">
        <v>359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188</v>
      </c>
      <c r="B1651" s="2" t="s">
        <v>290</v>
      </c>
      <c r="C1651" s="2" t="s">
        <v>359</v>
      </c>
      <c r="D1651" s="2" t="s">
        <v>359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195</v>
      </c>
      <c r="B1652" s="2" t="s">
        <v>290</v>
      </c>
      <c r="C1652" s="2" t="s">
        <v>359</v>
      </c>
      <c r="D1652" s="2" t="s">
        <v>359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200</v>
      </c>
      <c r="B1653" s="2" t="s">
        <v>290</v>
      </c>
      <c r="C1653" s="2" t="s">
        <v>359</v>
      </c>
      <c r="D1653" s="2" t="s">
        <v>359</v>
      </c>
      <c r="E1653" s="2">
        <v>3</v>
      </c>
      <c r="F1653" s="2" t="s">
        <v>201</v>
      </c>
      <c r="G1653" s="13"/>
      <c r="H1653" s="17" t="e">
        <f>H1654</f>
        <v>#REF!</v>
      </c>
    </row>
    <row r="1654" spans="1:8" s="10" customFormat="1">
      <c r="A1654" s="1" t="s">
        <v>188</v>
      </c>
      <c r="B1654" s="2" t="s">
        <v>290</v>
      </c>
      <c r="C1654" s="2" t="s">
        <v>359</v>
      </c>
      <c r="D1654" s="2" t="s">
        <v>359</v>
      </c>
      <c r="E1654" s="2">
        <v>3</v>
      </c>
      <c r="F1654" s="2" t="s">
        <v>201</v>
      </c>
      <c r="G1654" s="13">
        <v>300</v>
      </c>
      <c r="H1654" s="17" t="e">
        <f>H1655</f>
        <v>#REF!</v>
      </c>
    </row>
    <row r="1655" spans="1:8" s="10" customFormat="1" ht="25.5">
      <c r="A1655" s="1" t="s">
        <v>195</v>
      </c>
      <c r="B1655" s="2" t="s">
        <v>290</v>
      </c>
      <c r="C1655" s="2" t="s">
        <v>359</v>
      </c>
      <c r="D1655" s="2" t="s">
        <v>359</v>
      </c>
      <c r="E1655" s="2">
        <v>3</v>
      </c>
      <c r="F1655" s="2" t="s">
        <v>201</v>
      </c>
      <c r="G1655" s="13">
        <v>320</v>
      </c>
      <c r="H1655" s="17" t="e">
        <f>#REF!</f>
        <v>#REF!</v>
      </c>
    </row>
    <row r="1656" spans="1:8" s="10" customFormat="1" ht="38.25">
      <c r="A1656" s="1" t="s">
        <v>202</v>
      </c>
      <c r="B1656" s="2" t="s">
        <v>290</v>
      </c>
      <c r="C1656" s="2" t="s">
        <v>359</v>
      </c>
      <c r="D1656" s="2" t="s">
        <v>359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188</v>
      </c>
      <c r="B1657" s="2" t="s">
        <v>290</v>
      </c>
      <c r="C1657" s="2" t="s">
        <v>359</v>
      </c>
      <c r="D1657" s="2" t="s">
        <v>359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195</v>
      </c>
      <c r="B1658" s="2" t="s">
        <v>290</v>
      </c>
      <c r="C1658" s="2" t="s">
        <v>359</v>
      </c>
      <c r="D1658" s="2" t="s">
        <v>359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315</v>
      </c>
      <c r="B1659" s="2" t="s">
        <v>290</v>
      </c>
      <c r="C1659" s="2" t="s">
        <v>359</v>
      </c>
      <c r="D1659" s="2" t="s">
        <v>359</v>
      </c>
      <c r="E1659" s="2">
        <v>3</v>
      </c>
      <c r="F1659" s="2" t="s">
        <v>204</v>
      </c>
      <c r="G1659" s="13"/>
      <c r="H1659" s="17" t="e">
        <f>H1660</f>
        <v>#REF!</v>
      </c>
    </row>
    <row r="1660" spans="1:8" s="10" customFormat="1">
      <c r="A1660" s="1" t="s">
        <v>188</v>
      </c>
      <c r="B1660" s="2" t="s">
        <v>290</v>
      </c>
      <c r="C1660" s="2" t="s">
        <v>359</v>
      </c>
      <c r="D1660" s="2" t="s">
        <v>359</v>
      </c>
      <c r="E1660" s="2">
        <v>3</v>
      </c>
      <c r="F1660" s="2" t="s">
        <v>204</v>
      </c>
      <c r="G1660" s="13">
        <v>300</v>
      </c>
      <c r="H1660" s="17" t="e">
        <f>H1661</f>
        <v>#REF!</v>
      </c>
    </row>
    <row r="1661" spans="1:8" s="10" customFormat="1">
      <c r="A1661" s="1" t="s">
        <v>205</v>
      </c>
      <c r="B1661" s="2" t="s">
        <v>290</v>
      </c>
      <c r="C1661" s="2" t="s">
        <v>359</v>
      </c>
      <c r="D1661" s="2" t="s">
        <v>359</v>
      </c>
      <c r="E1661" s="2">
        <v>3</v>
      </c>
      <c r="F1661" s="2" t="s">
        <v>204</v>
      </c>
      <c r="G1661" s="13">
        <v>310</v>
      </c>
      <c r="H1661" s="17" t="e">
        <f>#REF!</f>
        <v>#REF!</v>
      </c>
    </row>
    <row r="1662" spans="1:8" s="10" customFormat="1">
      <c r="A1662" s="1" t="s">
        <v>206</v>
      </c>
      <c r="B1662" s="2" t="s">
        <v>290</v>
      </c>
      <c r="C1662" s="2" t="s">
        <v>359</v>
      </c>
      <c r="D1662" s="2" t="s">
        <v>359</v>
      </c>
      <c r="E1662" s="2">
        <v>3</v>
      </c>
      <c r="F1662" s="2" t="s">
        <v>207</v>
      </c>
      <c r="G1662" s="13"/>
      <c r="H1662" s="17" t="e">
        <f>H1663</f>
        <v>#REF!</v>
      </c>
    </row>
    <row r="1663" spans="1:8" s="10" customFormat="1">
      <c r="A1663" s="1" t="s">
        <v>188</v>
      </c>
      <c r="B1663" s="2" t="s">
        <v>290</v>
      </c>
      <c r="C1663" s="2" t="s">
        <v>359</v>
      </c>
      <c r="D1663" s="2" t="s">
        <v>359</v>
      </c>
      <c r="E1663" s="2">
        <v>3</v>
      </c>
      <c r="F1663" s="2" t="s">
        <v>207</v>
      </c>
      <c r="G1663" s="13">
        <v>300</v>
      </c>
      <c r="H1663" s="17" t="e">
        <f>H1664</f>
        <v>#REF!</v>
      </c>
    </row>
    <row r="1664" spans="1:8" s="10" customFormat="1">
      <c r="A1664" s="1" t="s">
        <v>205</v>
      </c>
      <c r="B1664" s="2" t="s">
        <v>290</v>
      </c>
      <c r="C1664" s="2" t="s">
        <v>359</v>
      </c>
      <c r="D1664" s="2" t="s">
        <v>359</v>
      </c>
      <c r="E1664" s="2">
        <v>3</v>
      </c>
      <c r="F1664" s="2" t="s">
        <v>207</v>
      </c>
      <c r="G1664" s="13">
        <v>310</v>
      </c>
      <c r="H1664" s="17" t="e">
        <f>#REF!</f>
        <v>#REF!</v>
      </c>
    </row>
    <row r="1665" spans="1:8" s="10" customFormat="1">
      <c r="A1665" s="1" t="s">
        <v>208</v>
      </c>
      <c r="B1665" s="2" t="s">
        <v>290</v>
      </c>
      <c r="C1665" s="2" t="s">
        <v>359</v>
      </c>
      <c r="D1665" s="2" t="s">
        <v>359</v>
      </c>
      <c r="E1665" s="2">
        <v>3</v>
      </c>
      <c r="F1665" s="2" t="s">
        <v>209</v>
      </c>
      <c r="G1665" s="13"/>
      <c r="H1665" s="17" t="e">
        <f>H1666</f>
        <v>#REF!</v>
      </c>
    </row>
    <row r="1666" spans="1:8" s="10" customFormat="1">
      <c r="A1666" s="1" t="s">
        <v>188</v>
      </c>
      <c r="B1666" s="2" t="s">
        <v>290</v>
      </c>
      <c r="C1666" s="2" t="s">
        <v>359</v>
      </c>
      <c r="D1666" s="2" t="s">
        <v>359</v>
      </c>
      <c r="E1666" s="2">
        <v>3</v>
      </c>
      <c r="F1666" s="2" t="s">
        <v>209</v>
      </c>
      <c r="G1666" s="13">
        <v>300</v>
      </c>
      <c r="H1666" s="17" t="e">
        <f>H1667</f>
        <v>#REF!</v>
      </c>
    </row>
    <row r="1667" spans="1:8" s="10" customFormat="1">
      <c r="A1667" s="1" t="s">
        <v>205</v>
      </c>
      <c r="B1667" s="2" t="s">
        <v>290</v>
      </c>
      <c r="C1667" s="2" t="s">
        <v>359</v>
      </c>
      <c r="D1667" s="2" t="s">
        <v>359</v>
      </c>
      <c r="E1667" s="2">
        <v>3</v>
      </c>
      <c r="F1667" s="2" t="s">
        <v>209</v>
      </c>
      <c r="G1667" s="13">
        <v>310</v>
      </c>
      <c r="H1667" s="17" t="e">
        <f>#REF!</f>
        <v>#REF!</v>
      </c>
    </row>
    <row r="1668" spans="1:8" s="10" customFormat="1" ht="25.5">
      <c r="A1668" s="1" t="s">
        <v>210</v>
      </c>
      <c r="B1668" s="2" t="s">
        <v>290</v>
      </c>
      <c r="C1668" s="2" t="s">
        <v>359</v>
      </c>
      <c r="D1668" s="2" t="s">
        <v>359</v>
      </c>
      <c r="E1668" s="2">
        <v>3</v>
      </c>
      <c r="F1668" s="2" t="s">
        <v>211</v>
      </c>
      <c r="G1668" s="13"/>
      <c r="H1668" s="17" t="e">
        <f>H1669</f>
        <v>#REF!</v>
      </c>
    </row>
    <row r="1669" spans="1:8" s="10" customFormat="1">
      <c r="A1669" s="1" t="s">
        <v>188</v>
      </c>
      <c r="B1669" s="2" t="s">
        <v>290</v>
      </c>
      <c r="C1669" s="2" t="s">
        <v>359</v>
      </c>
      <c r="D1669" s="2" t="s">
        <v>359</v>
      </c>
      <c r="E1669" s="2">
        <v>3</v>
      </c>
      <c r="F1669" s="2" t="s">
        <v>211</v>
      </c>
      <c r="G1669" s="13">
        <v>300</v>
      </c>
      <c r="H1669" s="17" t="e">
        <f>H1670</f>
        <v>#REF!</v>
      </c>
    </row>
    <row r="1670" spans="1:8" s="10" customFormat="1">
      <c r="A1670" s="1" t="s">
        <v>205</v>
      </c>
      <c r="B1670" s="2" t="s">
        <v>290</v>
      </c>
      <c r="C1670" s="2" t="s">
        <v>359</v>
      </c>
      <c r="D1670" s="2" t="s">
        <v>359</v>
      </c>
      <c r="E1670" s="2">
        <v>3</v>
      </c>
      <c r="F1670" s="2" t="s">
        <v>211</v>
      </c>
      <c r="G1670" s="13">
        <v>310</v>
      </c>
      <c r="H1670" s="17" t="e">
        <f>#REF!</f>
        <v>#REF!</v>
      </c>
    </row>
    <row r="1671" spans="1:8" s="10" customFormat="1" ht="38.25">
      <c r="A1671" s="1" t="s">
        <v>216</v>
      </c>
      <c r="B1671" s="2" t="s">
        <v>290</v>
      </c>
      <c r="C1671" s="2" t="s">
        <v>359</v>
      </c>
      <c r="D1671" s="2" t="s">
        <v>359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188</v>
      </c>
      <c r="B1672" s="2" t="s">
        <v>290</v>
      </c>
      <c r="C1672" s="2" t="s">
        <v>359</v>
      </c>
      <c r="D1672" s="2" t="s">
        <v>359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205</v>
      </c>
      <c r="B1673" s="2" t="s">
        <v>290</v>
      </c>
      <c r="C1673" s="2" t="s">
        <v>359</v>
      </c>
      <c r="D1673" s="2" t="s">
        <v>359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217</v>
      </c>
      <c r="B1674" s="2" t="s">
        <v>290</v>
      </c>
      <c r="C1674" s="2" t="s">
        <v>359</v>
      </c>
      <c r="D1674" s="2" t="s">
        <v>359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188</v>
      </c>
      <c r="B1675" s="2" t="s">
        <v>290</v>
      </c>
      <c r="C1675" s="2" t="s">
        <v>359</v>
      </c>
      <c r="D1675" s="2" t="s">
        <v>359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195</v>
      </c>
      <c r="B1676" s="2" t="s">
        <v>290</v>
      </c>
      <c r="C1676" s="2" t="s">
        <v>359</v>
      </c>
      <c r="D1676" s="2" t="s">
        <v>359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218</v>
      </c>
      <c r="B1677" s="2" t="s">
        <v>290</v>
      </c>
      <c r="C1677" s="2" t="s">
        <v>359</v>
      </c>
      <c r="D1677" s="2" t="s">
        <v>359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188</v>
      </c>
      <c r="B1678" s="2" t="s">
        <v>290</v>
      </c>
      <c r="C1678" s="2" t="s">
        <v>359</v>
      </c>
      <c r="D1678" s="2" t="s">
        <v>359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195</v>
      </c>
      <c r="B1679" s="2" t="s">
        <v>290</v>
      </c>
      <c r="C1679" s="2" t="s">
        <v>359</v>
      </c>
      <c r="D1679" s="2" t="s">
        <v>359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612</v>
      </c>
      <c r="B1680" s="2" t="s">
        <v>290</v>
      </c>
      <c r="C1680" s="2" t="s">
        <v>359</v>
      </c>
      <c r="D1680" s="2" t="s">
        <v>375</v>
      </c>
      <c r="E1680" s="2" t="s">
        <v>81</v>
      </c>
      <c r="F1680" s="2" t="s">
        <v>66</v>
      </c>
      <c r="G1680" s="13"/>
      <c r="H1680" s="17" t="e">
        <f>H1681+H1688</f>
        <v>#REF!</v>
      </c>
    </row>
    <row r="1681" spans="1:8" s="10" customFormat="1" ht="25.5">
      <c r="A1681" s="1" t="s">
        <v>613</v>
      </c>
      <c r="B1681" s="2" t="s">
        <v>290</v>
      </c>
      <c r="C1681" s="2" t="s">
        <v>359</v>
      </c>
      <c r="D1681" s="2" t="s">
        <v>375</v>
      </c>
      <c r="E1681" s="2" t="s">
        <v>82</v>
      </c>
      <c r="F1681" s="2" t="s">
        <v>66</v>
      </c>
      <c r="G1681" s="13"/>
      <c r="H1681" s="17" t="e">
        <f>H1682+H1685</f>
        <v>#REF!</v>
      </c>
    </row>
    <row r="1682" spans="1:8" s="10" customFormat="1" ht="25.5">
      <c r="A1682" s="1" t="s">
        <v>523</v>
      </c>
      <c r="B1682" s="2" t="s">
        <v>290</v>
      </c>
      <c r="C1682" s="2" t="s">
        <v>359</v>
      </c>
      <c r="D1682" s="2" t="s">
        <v>375</v>
      </c>
      <c r="E1682" s="2" t="s">
        <v>82</v>
      </c>
      <c r="F1682" s="2" t="s">
        <v>524</v>
      </c>
      <c r="G1682" s="13"/>
      <c r="H1682" s="17" t="e">
        <f>H1683</f>
        <v>#REF!</v>
      </c>
    </row>
    <row r="1683" spans="1:8" s="10" customFormat="1">
      <c r="A1683" s="1" t="s">
        <v>361</v>
      </c>
      <c r="B1683" s="2" t="s">
        <v>290</v>
      </c>
      <c r="C1683" s="2" t="s">
        <v>359</v>
      </c>
      <c r="D1683" s="2" t="s">
        <v>375</v>
      </c>
      <c r="E1683" s="2" t="s">
        <v>82</v>
      </c>
      <c r="F1683" s="2" t="s">
        <v>524</v>
      </c>
      <c r="G1683" s="13" t="s">
        <v>179</v>
      </c>
      <c r="H1683" s="17" t="e">
        <f>H1684</f>
        <v>#REF!</v>
      </c>
    </row>
    <row r="1684" spans="1:8" s="10" customFormat="1">
      <c r="A1684" s="1" t="s">
        <v>108</v>
      </c>
      <c r="B1684" s="2" t="s">
        <v>290</v>
      </c>
      <c r="C1684" s="2" t="s">
        <v>359</v>
      </c>
      <c r="D1684" s="2" t="s">
        <v>375</v>
      </c>
      <c r="E1684" s="2" t="s">
        <v>82</v>
      </c>
      <c r="F1684" s="2" t="s">
        <v>524</v>
      </c>
      <c r="G1684" s="13" t="s">
        <v>109</v>
      </c>
      <c r="H1684" s="17" t="e">
        <f>#REF!</f>
        <v>#REF!</v>
      </c>
    </row>
    <row r="1685" spans="1:8" s="10" customFormat="1" ht="38.25">
      <c r="A1685" s="1" t="s">
        <v>614</v>
      </c>
      <c r="B1685" s="2" t="s">
        <v>290</v>
      </c>
      <c r="C1685" s="2" t="s">
        <v>359</v>
      </c>
      <c r="D1685" s="2" t="s">
        <v>375</v>
      </c>
      <c r="E1685" s="2" t="s">
        <v>82</v>
      </c>
      <c r="F1685" s="2" t="s">
        <v>244</v>
      </c>
      <c r="G1685" s="13"/>
      <c r="H1685" s="17" t="e">
        <f>H1686</f>
        <v>#REF!</v>
      </c>
    </row>
    <row r="1686" spans="1:8" s="10" customFormat="1">
      <c r="A1686" s="1" t="s">
        <v>188</v>
      </c>
      <c r="B1686" s="2" t="s">
        <v>290</v>
      </c>
      <c r="C1686" s="2" t="s">
        <v>359</v>
      </c>
      <c r="D1686" s="2" t="s">
        <v>375</v>
      </c>
      <c r="E1686" s="2" t="s">
        <v>82</v>
      </c>
      <c r="F1686" s="2" t="s">
        <v>244</v>
      </c>
      <c r="G1686" s="13" t="s">
        <v>439</v>
      </c>
      <c r="H1686" s="17" t="e">
        <f>H1687</f>
        <v>#REF!</v>
      </c>
    </row>
    <row r="1687" spans="1:8" s="10" customFormat="1" ht="25.5">
      <c r="A1687" s="1" t="s">
        <v>195</v>
      </c>
      <c r="B1687" s="2" t="s">
        <v>290</v>
      </c>
      <c r="C1687" s="2" t="s">
        <v>359</v>
      </c>
      <c r="D1687" s="2" t="s">
        <v>375</v>
      </c>
      <c r="E1687" s="2" t="s">
        <v>82</v>
      </c>
      <c r="F1687" s="2" t="s">
        <v>244</v>
      </c>
      <c r="G1687" s="13" t="s">
        <v>245</v>
      </c>
      <c r="H1687" s="17" t="e">
        <f>#REF!</f>
        <v>#REF!</v>
      </c>
    </row>
    <row r="1688" spans="1:8" s="10" customFormat="1">
      <c r="A1688" s="1" t="s">
        <v>564</v>
      </c>
      <c r="B1688" s="2" t="s">
        <v>290</v>
      </c>
      <c r="C1688" s="2" t="s">
        <v>359</v>
      </c>
      <c r="D1688" s="2" t="s">
        <v>375</v>
      </c>
      <c r="E1688" s="2" t="s">
        <v>83</v>
      </c>
      <c r="F1688" s="2" t="s">
        <v>66</v>
      </c>
      <c r="G1688" s="13"/>
      <c r="H1688" s="17" t="e">
        <f>H1689</f>
        <v>#REF!</v>
      </c>
    </row>
    <row r="1689" spans="1:8" s="10" customFormat="1">
      <c r="A1689" s="1" t="s">
        <v>674</v>
      </c>
      <c r="B1689" s="2" t="s">
        <v>290</v>
      </c>
      <c r="C1689" s="2" t="s">
        <v>359</v>
      </c>
      <c r="D1689" s="2" t="s">
        <v>375</v>
      </c>
      <c r="E1689" s="2" t="s">
        <v>83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361</v>
      </c>
      <c r="B1690" s="2" t="s">
        <v>290</v>
      </c>
      <c r="C1690" s="2" t="s">
        <v>359</v>
      </c>
      <c r="D1690" s="2" t="s">
        <v>375</v>
      </c>
      <c r="E1690" s="2" t="s">
        <v>83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108</v>
      </c>
      <c r="B1691" s="2" t="s">
        <v>290</v>
      </c>
      <c r="C1691" s="2" t="s">
        <v>359</v>
      </c>
      <c r="D1691" s="2" t="s">
        <v>375</v>
      </c>
      <c r="E1691" s="2" t="s">
        <v>83</v>
      </c>
      <c r="F1691" s="2">
        <v>7851</v>
      </c>
      <c r="G1691" s="13" t="s">
        <v>109</v>
      </c>
      <c r="H1691" s="17" t="e">
        <f>#REF!</f>
        <v>#REF!</v>
      </c>
    </row>
    <row r="1692" spans="1:8" s="10" customFormat="1" ht="38.25">
      <c r="A1692" s="1" t="s">
        <v>615</v>
      </c>
      <c r="B1692" s="2" t="s">
        <v>290</v>
      </c>
      <c r="C1692" s="2" t="s">
        <v>359</v>
      </c>
      <c r="D1692" s="2" t="s">
        <v>374</v>
      </c>
      <c r="E1692" s="2" t="s">
        <v>81</v>
      </c>
      <c r="F1692" s="2" t="s">
        <v>66</v>
      </c>
      <c r="G1692" s="13"/>
      <c r="H1692" s="17" t="e">
        <f>H1693</f>
        <v>#REF!</v>
      </c>
    </row>
    <row r="1693" spans="1:8" s="10" customFormat="1" ht="25.5">
      <c r="A1693" s="1" t="s">
        <v>616</v>
      </c>
      <c r="B1693" s="2" t="s">
        <v>290</v>
      </c>
      <c r="C1693" s="2" t="s">
        <v>359</v>
      </c>
      <c r="D1693" s="2" t="s">
        <v>374</v>
      </c>
      <c r="E1693" s="2" t="s">
        <v>82</v>
      </c>
      <c r="F1693" s="2" t="s">
        <v>66</v>
      </c>
      <c r="G1693" s="13"/>
      <c r="H1693" s="17" t="e">
        <f>H1694</f>
        <v>#REF!</v>
      </c>
    </row>
    <row r="1694" spans="1:8" s="10" customFormat="1">
      <c r="A1694" s="1" t="s">
        <v>577</v>
      </c>
      <c r="B1694" s="2" t="s">
        <v>290</v>
      </c>
      <c r="C1694" s="2" t="s">
        <v>359</v>
      </c>
      <c r="D1694" s="2" t="s">
        <v>374</v>
      </c>
      <c r="E1694" s="2" t="s">
        <v>82</v>
      </c>
      <c r="F1694" s="2" t="s">
        <v>576</v>
      </c>
      <c r="G1694" s="13"/>
      <c r="H1694" s="17" t="e">
        <f>H1695+H1697+H1699</f>
        <v>#REF!</v>
      </c>
    </row>
    <row r="1695" spans="1:8" s="10" customFormat="1" ht="25.5">
      <c r="A1695" s="1" t="s">
        <v>131</v>
      </c>
      <c r="B1695" s="2" t="s">
        <v>290</v>
      </c>
      <c r="C1695" s="2" t="s">
        <v>359</v>
      </c>
      <c r="D1695" s="2" t="s">
        <v>374</v>
      </c>
      <c r="E1695" s="2" t="s">
        <v>82</v>
      </c>
      <c r="F1695" s="2" t="s">
        <v>576</v>
      </c>
      <c r="G1695" s="13">
        <v>200</v>
      </c>
      <c r="H1695" s="17" t="e">
        <f>H1696</f>
        <v>#REF!</v>
      </c>
    </row>
    <row r="1696" spans="1:8" s="10" customFormat="1" ht="25.5">
      <c r="A1696" s="1" t="s">
        <v>77</v>
      </c>
      <c r="B1696" s="2" t="s">
        <v>290</v>
      </c>
      <c r="C1696" s="2" t="s">
        <v>359</v>
      </c>
      <c r="D1696" s="2" t="s">
        <v>374</v>
      </c>
      <c r="E1696" s="2" t="s">
        <v>82</v>
      </c>
      <c r="F1696" s="2" t="s">
        <v>576</v>
      </c>
      <c r="G1696" s="13">
        <v>240</v>
      </c>
      <c r="H1696" s="17" t="e">
        <f>#REF!</f>
        <v>#REF!</v>
      </c>
    </row>
    <row r="1697" spans="1:8" s="10" customFormat="1">
      <c r="A1697" s="1" t="s">
        <v>188</v>
      </c>
      <c r="B1697" s="2" t="s">
        <v>290</v>
      </c>
      <c r="C1697" s="2" t="s">
        <v>359</v>
      </c>
      <c r="D1697" s="2" t="s">
        <v>374</v>
      </c>
      <c r="E1697" s="2" t="s">
        <v>82</v>
      </c>
      <c r="F1697" s="2" t="s">
        <v>576</v>
      </c>
      <c r="G1697" s="13">
        <v>300</v>
      </c>
      <c r="H1697" s="17" t="e">
        <f>H1698</f>
        <v>#REF!</v>
      </c>
    </row>
    <row r="1698" spans="1:8" s="10" customFormat="1">
      <c r="A1698" s="1" t="s">
        <v>189</v>
      </c>
      <c r="B1698" s="2" t="s">
        <v>290</v>
      </c>
      <c r="C1698" s="2" t="s">
        <v>359</v>
      </c>
      <c r="D1698" s="2" t="s">
        <v>374</v>
      </c>
      <c r="E1698" s="2" t="s">
        <v>82</v>
      </c>
      <c r="F1698" s="2" t="s">
        <v>576</v>
      </c>
      <c r="G1698" s="13">
        <v>360</v>
      </c>
      <c r="H1698" s="17" t="e">
        <f>#REF!</f>
        <v>#REF!</v>
      </c>
    </row>
    <row r="1699" spans="1:8" s="10" customFormat="1">
      <c r="A1699" s="1" t="s">
        <v>361</v>
      </c>
      <c r="B1699" s="2" t="s">
        <v>290</v>
      </c>
      <c r="C1699" s="2" t="s">
        <v>359</v>
      </c>
      <c r="D1699" s="2" t="s">
        <v>374</v>
      </c>
      <c r="E1699" s="2" t="s">
        <v>82</v>
      </c>
      <c r="F1699" s="2" t="s">
        <v>576</v>
      </c>
      <c r="G1699" s="13">
        <v>500</v>
      </c>
      <c r="H1699" s="17" t="e">
        <f>H1700</f>
        <v>#REF!</v>
      </c>
    </row>
    <row r="1700" spans="1:8" s="10" customFormat="1">
      <c r="A1700" s="1" t="s">
        <v>101</v>
      </c>
      <c r="B1700" s="2" t="s">
        <v>290</v>
      </c>
      <c r="C1700" s="2" t="s">
        <v>359</v>
      </c>
      <c r="D1700" s="2" t="s">
        <v>374</v>
      </c>
      <c r="E1700" s="2" t="s">
        <v>82</v>
      </c>
      <c r="F1700" s="2" t="s">
        <v>576</v>
      </c>
      <c r="G1700" s="13" t="s">
        <v>102</v>
      </c>
      <c r="H1700" s="17" t="e">
        <f>#REF!</f>
        <v>#REF!</v>
      </c>
    </row>
    <row r="1701" spans="1:8" s="10" customFormat="1" ht="25.5">
      <c r="A1701" s="1" t="s">
        <v>666</v>
      </c>
      <c r="B1701" s="2" t="s">
        <v>290</v>
      </c>
      <c r="C1701" s="2" t="s">
        <v>359</v>
      </c>
      <c r="D1701" s="2" t="s">
        <v>40</v>
      </c>
      <c r="E1701" s="2" t="s">
        <v>81</v>
      </c>
      <c r="F1701" s="2" t="s">
        <v>66</v>
      </c>
      <c r="G1701" s="13"/>
      <c r="H1701" s="17" t="e">
        <f>H1702</f>
        <v>#REF!</v>
      </c>
    </row>
    <row r="1702" spans="1:8" s="10" customFormat="1" ht="25.5">
      <c r="A1702" s="37" t="s">
        <v>465</v>
      </c>
      <c r="B1702" s="36" t="s">
        <v>290</v>
      </c>
      <c r="C1702" s="36" t="s">
        <v>359</v>
      </c>
      <c r="D1702" s="2" t="s">
        <v>40</v>
      </c>
      <c r="E1702" s="36" t="s">
        <v>81</v>
      </c>
      <c r="F1702" s="36" t="s">
        <v>464</v>
      </c>
      <c r="G1702" s="13"/>
      <c r="H1702" s="17" t="e">
        <f>H1703</f>
        <v>#REF!</v>
      </c>
    </row>
    <row r="1703" spans="1:8" s="10" customFormat="1">
      <c r="A1703" s="37" t="s">
        <v>361</v>
      </c>
      <c r="B1703" s="36" t="s">
        <v>290</v>
      </c>
      <c r="C1703" s="36" t="s">
        <v>359</v>
      </c>
      <c r="D1703" s="2" t="s">
        <v>40</v>
      </c>
      <c r="E1703" s="36" t="s">
        <v>81</v>
      </c>
      <c r="F1703" s="36" t="s">
        <v>464</v>
      </c>
      <c r="G1703" s="13">
        <v>500</v>
      </c>
      <c r="H1703" s="17" t="e">
        <f>H1704</f>
        <v>#REF!</v>
      </c>
    </row>
    <row r="1704" spans="1:8" s="10" customFormat="1">
      <c r="A1704" s="37" t="s">
        <v>108</v>
      </c>
      <c r="B1704" s="36" t="s">
        <v>290</v>
      </c>
      <c r="C1704" s="36" t="s">
        <v>359</v>
      </c>
      <c r="D1704" s="2" t="s">
        <v>40</v>
      </c>
      <c r="E1704" s="36" t="s">
        <v>81</v>
      </c>
      <c r="F1704" s="36" t="s">
        <v>464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323</v>
      </c>
      <c r="B1706" s="2" t="s">
        <v>290</v>
      </c>
      <c r="C1706" s="2" t="s">
        <v>335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646</v>
      </c>
      <c r="B1707" s="2" t="s">
        <v>290</v>
      </c>
      <c r="C1707" s="2" t="s">
        <v>335</v>
      </c>
      <c r="D1707" s="2" t="s">
        <v>336</v>
      </c>
      <c r="E1707" s="2" t="s">
        <v>81</v>
      </c>
      <c r="F1707" s="2" t="s">
        <v>66</v>
      </c>
      <c r="G1707" s="13"/>
      <c r="H1707" s="17" t="e">
        <f>H1708+H1712</f>
        <v>#REF!</v>
      </c>
    </row>
    <row r="1708" spans="1:8" s="10" customFormat="1" ht="25.5">
      <c r="A1708" s="1" t="s">
        <v>235</v>
      </c>
      <c r="B1708" s="2" t="s">
        <v>290</v>
      </c>
      <c r="C1708" s="2" t="s">
        <v>335</v>
      </c>
      <c r="D1708" s="2" t="s">
        <v>336</v>
      </c>
      <c r="E1708" s="2" t="s">
        <v>82</v>
      </c>
      <c r="F1708" s="2" t="s">
        <v>66</v>
      </c>
      <c r="G1708" s="13"/>
      <c r="H1708" s="17" t="e">
        <f>H1709</f>
        <v>#REF!</v>
      </c>
    </row>
    <row r="1709" spans="1:8" s="10" customFormat="1" ht="38.25">
      <c r="A1709" s="1" t="s">
        <v>445</v>
      </c>
      <c r="B1709" s="2" t="s">
        <v>290</v>
      </c>
      <c r="C1709" s="2" t="s">
        <v>335</v>
      </c>
      <c r="D1709" s="2" t="s">
        <v>336</v>
      </c>
      <c r="E1709" s="2" t="s">
        <v>82</v>
      </c>
      <c r="F1709" s="2" t="s">
        <v>246</v>
      </c>
      <c r="G1709" s="13"/>
      <c r="H1709" s="17" t="e">
        <f>H1710</f>
        <v>#REF!</v>
      </c>
    </row>
    <row r="1710" spans="1:8" s="10" customFormat="1">
      <c r="A1710" s="1" t="s">
        <v>361</v>
      </c>
      <c r="B1710" s="2" t="s">
        <v>290</v>
      </c>
      <c r="C1710" s="2" t="s">
        <v>335</v>
      </c>
      <c r="D1710" s="2" t="s">
        <v>336</v>
      </c>
      <c r="E1710" s="2" t="s">
        <v>82</v>
      </c>
      <c r="F1710" s="2" t="s">
        <v>246</v>
      </c>
      <c r="G1710" s="13" t="s">
        <v>179</v>
      </c>
      <c r="H1710" s="17" t="e">
        <f>H1711</f>
        <v>#REF!</v>
      </c>
    </row>
    <row r="1711" spans="1:8" s="10" customFormat="1">
      <c r="A1711" s="1" t="s">
        <v>101</v>
      </c>
      <c r="B1711" s="2" t="s">
        <v>290</v>
      </c>
      <c r="C1711" s="2" t="s">
        <v>335</v>
      </c>
      <c r="D1711" s="2" t="s">
        <v>336</v>
      </c>
      <c r="E1711" s="2" t="s">
        <v>82</v>
      </c>
      <c r="F1711" s="2" t="s">
        <v>246</v>
      </c>
      <c r="G1711" s="13" t="s">
        <v>102</v>
      </c>
      <c r="H1711" s="17" t="e">
        <f>#REF!</f>
        <v>#REF!</v>
      </c>
    </row>
    <row r="1712" spans="1:8" s="10" customFormat="1" ht="51">
      <c r="A1712" s="1" t="s">
        <v>647</v>
      </c>
      <c r="B1712" s="2" t="s">
        <v>290</v>
      </c>
      <c r="C1712" s="2" t="s">
        <v>335</v>
      </c>
      <c r="D1712" s="2" t="s">
        <v>336</v>
      </c>
      <c r="E1712" s="2" t="s">
        <v>83</v>
      </c>
      <c r="F1712" s="2" t="s">
        <v>66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536</v>
      </c>
      <c r="B1713" s="2" t="s">
        <v>290</v>
      </c>
      <c r="C1713" s="2" t="s">
        <v>335</v>
      </c>
      <c r="D1713" s="2" t="s">
        <v>336</v>
      </c>
      <c r="E1713" s="2" t="s">
        <v>83</v>
      </c>
      <c r="F1713" s="41" t="s">
        <v>534</v>
      </c>
      <c r="G1713" s="13"/>
      <c r="H1713" s="17" t="e">
        <f>H1714</f>
        <v>#REF!</v>
      </c>
    </row>
    <row r="1714" spans="1:8" s="10" customFormat="1">
      <c r="A1714" s="1" t="s">
        <v>361</v>
      </c>
      <c r="B1714" s="2" t="s">
        <v>290</v>
      </c>
      <c r="C1714" s="2" t="s">
        <v>335</v>
      </c>
      <c r="D1714" s="2" t="s">
        <v>336</v>
      </c>
      <c r="E1714" s="2" t="s">
        <v>83</v>
      </c>
      <c r="F1714" s="41" t="s">
        <v>534</v>
      </c>
      <c r="G1714" s="13" t="s">
        <v>179</v>
      </c>
      <c r="H1714" s="17" t="e">
        <f>H1715</f>
        <v>#REF!</v>
      </c>
    </row>
    <row r="1715" spans="1:8" s="10" customFormat="1">
      <c r="A1715" s="1" t="s">
        <v>101</v>
      </c>
      <c r="B1715" s="2" t="s">
        <v>290</v>
      </c>
      <c r="C1715" s="2" t="s">
        <v>335</v>
      </c>
      <c r="D1715" s="2" t="s">
        <v>336</v>
      </c>
      <c r="E1715" s="2" t="s">
        <v>83</v>
      </c>
      <c r="F1715" s="41" t="s">
        <v>534</v>
      </c>
      <c r="G1715" s="13" t="s">
        <v>102</v>
      </c>
      <c r="H1715" s="17" t="e">
        <f>#REF!</f>
        <v>#REF!</v>
      </c>
    </row>
    <row r="1716" spans="1:8" s="10" customFormat="1" ht="25.5">
      <c r="A1716" s="34" t="s">
        <v>537</v>
      </c>
      <c r="B1716" s="2" t="s">
        <v>290</v>
      </c>
      <c r="C1716" s="2" t="s">
        <v>335</v>
      </c>
      <c r="D1716" s="2" t="s">
        <v>336</v>
      </c>
      <c r="E1716" s="2" t="s">
        <v>83</v>
      </c>
      <c r="F1716" s="41" t="s">
        <v>535</v>
      </c>
      <c r="G1716" s="13"/>
      <c r="H1716" s="17" t="e">
        <f>H1717</f>
        <v>#REF!</v>
      </c>
    </row>
    <row r="1717" spans="1:8" s="10" customFormat="1">
      <c r="A1717" s="1" t="s">
        <v>188</v>
      </c>
      <c r="B1717" s="2" t="s">
        <v>290</v>
      </c>
      <c r="C1717" s="2" t="s">
        <v>335</v>
      </c>
      <c r="D1717" s="2" t="s">
        <v>336</v>
      </c>
      <c r="E1717" s="2" t="s">
        <v>83</v>
      </c>
      <c r="F1717" s="41" t="s">
        <v>535</v>
      </c>
      <c r="G1717" s="13" t="s">
        <v>439</v>
      </c>
      <c r="H1717" s="17" t="e">
        <f>H1718</f>
        <v>#REF!</v>
      </c>
    </row>
    <row r="1718" spans="1:8" s="10" customFormat="1">
      <c r="A1718" s="1" t="s">
        <v>205</v>
      </c>
      <c r="B1718" s="2" t="s">
        <v>290</v>
      </c>
      <c r="C1718" s="2" t="s">
        <v>335</v>
      </c>
      <c r="D1718" s="2" t="s">
        <v>336</v>
      </c>
      <c r="E1718" s="2" t="s">
        <v>83</v>
      </c>
      <c r="F1718" s="41" t="s">
        <v>535</v>
      </c>
      <c r="G1718" s="13" t="s">
        <v>248</v>
      </c>
      <c r="H1718" s="17" t="e">
        <f>#REF!</f>
        <v>#REF!</v>
      </c>
    </row>
    <row r="1719" spans="1:8" s="10" customFormat="1" ht="25.5">
      <c r="A1719" s="1" t="s">
        <v>389</v>
      </c>
      <c r="B1719" s="2" t="s">
        <v>290</v>
      </c>
      <c r="C1719" s="2" t="s">
        <v>335</v>
      </c>
      <c r="D1719" s="2" t="s">
        <v>336</v>
      </c>
      <c r="E1719" s="2" t="s">
        <v>83</v>
      </c>
      <c r="F1719" s="2" t="s">
        <v>247</v>
      </c>
      <c r="G1719" s="13"/>
      <c r="H1719" s="17" t="e">
        <f>H1720</f>
        <v>#REF!</v>
      </c>
    </row>
    <row r="1720" spans="1:8" s="10" customFormat="1">
      <c r="A1720" s="1" t="s">
        <v>188</v>
      </c>
      <c r="B1720" s="2" t="s">
        <v>290</v>
      </c>
      <c r="C1720" s="2" t="s">
        <v>335</v>
      </c>
      <c r="D1720" s="2" t="s">
        <v>336</v>
      </c>
      <c r="E1720" s="2" t="s">
        <v>83</v>
      </c>
      <c r="F1720" s="2" t="s">
        <v>247</v>
      </c>
      <c r="G1720" s="13" t="s">
        <v>439</v>
      </c>
      <c r="H1720" s="17" t="e">
        <f>H1721</f>
        <v>#REF!</v>
      </c>
    </row>
    <row r="1721" spans="1:8" s="10" customFormat="1">
      <c r="A1721" s="1" t="s">
        <v>205</v>
      </c>
      <c r="B1721" s="2" t="s">
        <v>290</v>
      </c>
      <c r="C1721" s="2" t="s">
        <v>335</v>
      </c>
      <c r="D1721" s="2" t="s">
        <v>336</v>
      </c>
      <c r="E1721" s="2" t="s">
        <v>83</v>
      </c>
      <c r="F1721" s="2" t="s">
        <v>247</v>
      </c>
      <c r="G1721" s="13" t="s">
        <v>248</v>
      </c>
      <c r="H1721" s="17" t="e">
        <f>#REF!</f>
        <v>#REF!</v>
      </c>
    </row>
    <row r="1722" spans="1:8" s="10" customFormat="1">
      <c r="A1722" s="1" t="s">
        <v>436</v>
      </c>
      <c r="B1722" s="2" t="s">
        <v>290</v>
      </c>
      <c r="C1722" s="2" t="s">
        <v>335</v>
      </c>
      <c r="D1722" s="2" t="s">
        <v>336</v>
      </c>
      <c r="E1722" s="2" t="s">
        <v>83</v>
      </c>
      <c r="F1722" s="2" t="s">
        <v>249</v>
      </c>
      <c r="G1722" s="13"/>
      <c r="H1722" s="17" t="e">
        <f>H1723</f>
        <v>#REF!</v>
      </c>
    </row>
    <row r="1723" spans="1:8" s="10" customFormat="1">
      <c r="A1723" s="1" t="s">
        <v>188</v>
      </c>
      <c r="B1723" s="2" t="s">
        <v>290</v>
      </c>
      <c r="C1723" s="2" t="s">
        <v>335</v>
      </c>
      <c r="D1723" s="2" t="s">
        <v>336</v>
      </c>
      <c r="E1723" s="2" t="s">
        <v>83</v>
      </c>
      <c r="F1723" s="2" t="s">
        <v>249</v>
      </c>
      <c r="G1723" s="13" t="s">
        <v>439</v>
      </c>
      <c r="H1723" s="17" t="e">
        <f>H1724</f>
        <v>#REF!</v>
      </c>
    </row>
    <row r="1724" spans="1:8" s="10" customFormat="1">
      <c r="A1724" s="1" t="s">
        <v>205</v>
      </c>
      <c r="B1724" s="2" t="s">
        <v>290</v>
      </c>
      <c r="C1724" s="2" t="s">
        <v>335</v>
      </c>
      <c r="D1724" s="2" t="s">
        <v>336</v>
      </c>
      <c r="E1724" s="2" t="s">
        <v>83</v>
      </c>
      <c r="F1724" s="2" t="s">
        <v>249</v>
      </c>
      <c r="G1724" s="13" t="s">
        <v>248</v>
      </c>
      <c r="H1724" s="17" t="e">
        <f>#REF!</f>
        <v>#REF!</v>
      </c>
    </row>
    <row r="1725" spans="1:8" s="10" customFormat="1">
      <c r="A1725" s="1" t="s">
        <v>367</v>
      </c>
      <c r="B1725" s="2" t="s">
        <v>290</v>
      </c>
      <c r="C1725" s="2" t="s">
        <v>335</v>
      </c>
      <c r="D1725" s="2" t="s">
        <v>336</v>
      </c>
      <c r="E1725" s="2" t="s">
        <v>83</v>
      </c>
      <c r="F1725" s="2" t="s">
        <v>250</v>
      </c>
      <c r="G1725" s="13"/>
      <c r="H1725" s="17" t="e">
        <f>H1726</f>
        <v>#REF!</v>
      </c>
    </row>
    <row r="1726" spans="1:8" s="10" customFormat="1">
      <c r="A1726" s="1" t="s">
        <v>188</v>
      </c>
      <c r="B1726" s="2" t="s">
        <v>290</v>
      </c>
      <c r="C1726" s="2" t="s">
        <v>335</v>
      </c>
      <c r="D1726" s="2" t="s">
        <v>336</v>
      </c>
      <c r="E1726" s="2" t="s">
        <v>83</v>
      </c>
      <c r="F1726" s="2" t="s">
        <v>250</v>
      </c>
      <c r="G1726" s="13" t="s">
        <v>439</v>
      </c>
      <c r="H1726" s="17" t="e">
        <f>H1727</f>
        <v>#REF!</v>
      </c>
    </row>
    <row r="1727" spans="1:8" s="10" customFormat="1">
      <c r="A1727" s="1" t="s">
        <v>205</v>
      </c>
      <c r="B1727" s="2" t="s">
        <v>290</v>
      </c>
      <c r="C1727" s="2" t="s">
        <v>335</v>
      </c>
      <c r="D1727" s="2" t="s">
        <v>336</v>
      </c>
      <c r="E1727" s="2" t="s">
        <v>83</v>
      </c>
      <c r="F1727" s="2" t="s">
        <v>250</v>
      </c>
      <c r="G1727" s="13" t="s">
        <v>248</v>
      </c>
      <c r="H1727" s="17" t="e">
        <f>#REF!</f>
        <v>#REF!</v>
      </c>
    </row>
    <row r="1728" spans="1:8" s="10" customFormat="1">
      <c r="A1728" s="1" t="s">
        <v>429</v>
      </c>
      <c r="B1728" s="2" t="s">
        <v>290</v>
      </c>
      <c r="C1728" s="2" t="s">
        <v>335</v>
      </c>
      <c r="D1728" s="2" t="s">
        <v>336</v>
      </c>
      <c r="E1728" s="2" t="s">
        <v>83</v>
      </c>
      <c r="F1728" s="2" t="s">
        <v>251</v>
      </c>
      <c r="G1728" s="13"/>
      <c r="H1728" s="17" t="e">
        <f>H1729</f>
        <v>#REF!</v>
      </c>
    </row>
    <row r="1729" spans="1:8" s="10" customFormat="1">
      <c r="A1729" s="1" t="s">
        <v>188</v>
      </c>
      <c r="B1729" s="2" t="s">
        <v>290</v>
      </c>
      <c r="C1729" s="2" t="s">
        <v>335</v>
      </c>
      <c r="D1729" s="2" t="s">
        <v>336</v>
      </c>
      <c r="E1729" s="2" t="s">
        <v>83</v>
      </c>
      <c r="F1729" s="2" t="s">
        <v>251</v>
      </c>
      <c r="G1729" s="13" t="s">
        <v>439</v>
      </c>
      <c r="H1729" s="17" t="e">
        <f>H1730</f>
        <v>#REF!</v>
      </c>
    </row>
    <row r="1730" spans="1:8" s="10" customFormat="1">
      <c r="A1730" s="1" t="s">
        <v>205</v>
      </c>
      <c r="B1730" s="2" t="s">
        <v>290</v>
      </c>
      <c r="C1730" s="2" t="s">
        <v>335</v>
      </c>
      <c r="D1730" s="2" t="s">
        <v>336</v>
      </c>
      <c r="E1730" s="2" t="s">
        <v>83</v>
      </c>
      <c r="F1730" s="2" t="s">
        <v>251</v>
      </c>
      <c r="G1730" s="13" t="s">
        <v>248</v>
      </c>
      <c r="H1730" s="17" t="e">
        <f>#REF!</f>
        <v>#REF!</v>
      </c>
    </row>
    <row r="1731" spans="1:8" s="10" customFormat="1" ht="25.5">
      <c r="A1731" s="1" t="s">
        <v>252</v>
      </c>
      <c r="B1731" s="2" t="s">
        <v>290</v>
      </c>
      <c r="C1731" s="2" t="s">
        <v>335</v>
      </c>
      <c r="D1731" s="2" t="s">
        <v>336</v>
      </c>
      <c r="E1731" s="2" t="s">
        <v>83</v>
      </c>
      <c r="F1731" s="2" t="s">
        <v>253</v>
      </c>
      <c r="G1731" s="13"/>
      <c r="H1731" s="17" t="e">
        <f>H1732</f>
        <v>#REF!</v>
      </c>
    </row>
    <row r="1732" spans="1:8" s="10" customFormat="1">
      <c r="A1732" s="1" t="s">
        <v>188</v>
      </c>
      <c r="B1732" s="2" t="s">
        <v>290</v>
      </c>
      <c r="C1732" s="2" t="s">
        <v>335</v>
      </c>
      <c r="D1732" s="2" t="s">
        <v>336</v>
      </c>
      <c r="E1732" s="2" t="s">
        <v>83</v>
      </c>
      <c r="F1732" s="2" t="s">
        <v>253</v>
      </c>
      <c r="G1732" s="13" t="s">
        <v>439</v>
      </c>
      <c r="H1732" s="17" t="e">
        <f>H1733</f>
        <v>#REF!</v>
      </c>
    </row>
    <row r="1733" spans="1:8" s="10" customFormat="1" ht="25.5">
      <c r="A1733" s="1" t="s">
        <v>195</v>
      </c>
      <c r="B1733" s="2" t="s">
        <v>290</v>
      </c>
      <c r="C1733" s="2" t="s">
        <v>335</v>
      </c>
      <c r="D1733" s="2" t="s">
        <v>336</v>
      </c>
      <c r="E1733" s="2" t="s">
        <v>83</v>
      </c>
      <c r="F1733" s="2" t="s">
        <v>253</v>
      </c>
      <c r="G1733" s="13" t="s">
        <v>245</v>
      </c>
      <c r="H1733" s="17" t="e">
        <f>#REF!</f>
        <v>#REF!</v>
      </c>
    </row>
    <row r="1734" spans="1:8" s="10" customFormat="1" ht="76.5">
      <c r="A1734" s="1" t="s">
        <v>481</v>
      </c>
      <c r="B1734" s="2" t="s">
        <v>290</v>
      </c>
      <c r="C1734" s="2" t="s">
        <v>335</v>
      </c>
      <c r="D1734" s="2" t="s">
        <v>336</v>
      </c>
      <c r="E1734" s="2" t="s">
        <v>83</v>
      </c>
      <c r="F1734" s="2" t="s">
        <v>254</v>
      </c>
      <c r="G1734" s="13"/>
      <c r="H1734" s="17" t="e">
        <f>H1735</f>
        <v>#REF!</v>
      </c>
    </row>
    <row r="1735" spans="1:8" s="10" customFormat="1">
      <c r="A1735" s="1" t="s">
        <v>188</v>
      </c>
      <c r="B1735" s="2" t="s">
        <v>290</v>
      </c>
      <c r="C1735" s="2" t="s">
        <v>335</v>
      </c>
      <c r="D1735" s="2" t="s">
        <v>336</v>
      </c>
      <c r="E1735" s="2" t="s">
        <v>83</v>
      </c>
      <c r="F1735" s="2" t="s">
        <v>254</v>
      </c>
      <c r="G1735" s="13" t="s">
        <v>439</v>
      </c>
      <c r="H1735" s="17" t="e">
        <f>H1736</f>
        <v>#REF!</v>
      </c>
    </row>
    <row r="1736" spans="1:8" s="10" customFormat="1" ht="25.5">
      <c r="A1736" s="1" t="s">
        <v>195</v>
      </c>
      <c r="B1736" s="2" t="s">
        <v>290</v>
      </c>
      <c r="C1736" s="2" t="s">
        <v>335</v>
      </c>
      <c r="D1736" s="2" t="s">
        <v>336</v>
      </c>
      <c r="E1736" s="2" t="s">
        <v>83</v>
      </c>
      <c r="F1736" s="2" t="s">
        <v>254</v>
      </c>
      <c r="G1736" s="13" t="s">
        <v>245</v>
      </c>
      <c r="H1736" s="17" t="e">
        <f>#REF!</f>
        <v>#REF!</v>
      </c>
    </row>
    <row r="1737" spans="1:8" s="10" customFormat="1" ht="25.5">
      <c r="A1737" s="1" t="s">
        <v>482</v>
      </c>
      <c r="B1737" s="2" t="s">
        <v>290</v>
      </c>
      <c r="C1737" s="2" t="s">
        <v>335</v>
      </c>
      <c r="D1737" s="2" t="s">
        <v>336</v>
      </c>
      <c r="E1737" s="2" t="s">
        <v>83</v>
      </c>
      <c r="F1737" s="2" t="s">
        <v>255</v>
      </c>
      <c r="G1737" s="13"/>
      <c r="H1737" s="17" t="e">
        <f>H1738</f>
        <v>#REF!</v>
      </c>
    </row>
    <row r="1738" spans="1:8" s="10" customFormat="1">
      <c r="A1738" s="1" t="s">
        <v>188</v>
      </c>
      <c r="B1738" s="2" t="s">
        <v>290</v>
      </c>
      <c r="C1738" s="2" t="s">
        <v>335</v>
      </c>
      <c r="D1738" s="2" t="s">
        <v>336</v>
      </c>
      <c r="E1738" s="2" t="s">
        <v>83</v>
      </c>
      <c r="F1738" s="2" t="s">
        <v>255</v>
      </c>
      <c r="G1738" s="13" t="s">
        <v>439</v>
      </c>
      <c r="H1738" s="17" t="e">
        <f>H1739</f>
        <v>#REF!</v>
      </c>
    </row>
    <row r="1739" spans="1:8" s="10" customFormat="1" ht="25.5">
      <c r="A1739" s="1" t="s">
        <v>195</v>
      </c>
      <c r="B1739" s="2" t="s">
        <v>290</v>
      </c>
      <c r="C1739" s="2" t="s">
        <v>335</v>
      </c>
      <c r="D1739" s="2" t="s">
        <v>336</v>
      </c>
      <c r="E1739" s="2" t="s">
        <v>83</v>
      </c>
      <c r="F1739" s="2" t="s">
        <v>255</v>
      </c>
      <c r="G1739" s="13" t="s">
        <v>245</v>
      </c>
      <c r="H1739" s="17" t="e">
        <f>#REF!</f>
        <v>#REF!</v>
      </c>
    </row>
    <row r="1740" spans="1:8" s="10" customFormat="1" ht="25.5">
      <c r="A1740" s="1" t="s">
        <v>483</v>
      </c>
      <c r="B1740" s="2" t="s">
        <v>290</v>
      </c>
      <c r="C1740" s="2" t="s">
        <v>335</v>
      </c>
      <c r="D1740" s="2" t="s">
        <v>336</v>
      </c>
      <c r="E1740" s="2" t="s">
        <v>83</v>
      </c>
      <c r="F1740" s="2" t="s">
        <v>256</v>
      </c>
      <c r="G1740" s="13"/>
      <c r="H1740" s="17" t="e">
        <f>H1741</f>
        <v>#REF!</v>
      </c>
    </row>
    <row r="1741" spans="1:8" s="10" customFormat="1">
      <c r="A1741" s="1" t="s">
        <v>188</v>
      </c>
      <c r="B1741" s="2" t="s">
        <v>290</v>
      </c>
      <c r="C1741" s="2" t="s">
        <v>335</v>
      </c>
      <c r="D1741" s="2" t="s">
        <v>336</v>
      </c>
      <c r="E1741" s="2" t="s">
        <v>83</v>
      </c>
      <c r="F1741" s="2" t="s">
        <v>256</v>
      </c>
      <c r="G1741" s="13" t="s">
        <v>439</v>
      </c>
      <c r="H1741" s="17" t="e">
        <f>H1742</f>
        <v>#REF!</v>
      </c>
    </row>
    <row r="1742" spans="1:8" s="10" customFormat="1" ht="25.5">
      <c r="A1742" s="1" t="s">
        <v>195</v>
      </c>
      <c r="B1742" s="2" t="s">
        <v>290</v>
      </c>
      <c r="C1742" s="2" t="s">
        <v>335</v>
      </c>
      <c r="D1742" s="2" t="s">
        <v>336</v>
      </c>
      <c r="E1742" s="2" t="s">
        <v>83</v>
      </c>
      <c r="F1742" s="2" t="s">
        <v>256</v>
      </c>
      <c r="G1742" s="13" t="s">
        <v>245</v>
      </c>
      <c r="H1742" s="17" t="e">
        <f>#REF!</f>
        <v>#REF!</v>
      </c>
    </row>
    <row r="1743" spans="1:8" s="10" customFormat="1" ht="63.75">
      <c r="A1743" s="1" t="s">
        <v>584</v>
      </c>
      <c r="B1743" s="2" t="s">
        <v>290</v>
      </c>
      <c r="C1743" s="2" t="s">
        <v>335</v>
      </c>
      <c r="D1743" s="2" t="s">
        <v>336</v>
      </c>
      <c r="E1743" s="2" t="s">
        <v>83</v>
      </c>
      <c r="F1743" s="2" t="s">
        <v>182</v>
      </c>
      <c r="G1743" s="13"/>
      <c r="H1743" s="17" t="e">
        <f>H1744</f>
        <v>#REF!</v>
      </c>
    </row>
    <row r="1744" spans="1:8" s="10" customFormat="1">
      <c r="A1744" s="1" t="s">
        <v>361</v>
      </c>
      <c r="B1744" s="2" t="s">
        <v>290</v>
      </c>
      <c r="C1744" s="2" t="s">
        <v>335</v>
      </c>
      <c r="D1744" s="2" t="s">
        <v>336</v>
      </c>
      <c r="E1744" s="2" t="s">
        <v>83</v>
      </c>
      <c r="F1744" s="2" t="s">
        <v>182</v>
      </c>
      <c r="G1744" s="13" t="s">
        <v>179</v>
      </c>
      <c r="H1744" s="17" t="e">
        <f>H1745</f>
        <v>#REF!</v>
      </c>
    </row>
    <row r="1745" spans="1:8" s="10" customFormat="1">
      <c r="A1745" s="1" t="s">
        <v>101</v>
      </c>
      <c r="B1745" s="2" t="s">
        <v>290</v>
      </c>
      <c r="C1745" s="2" t="s">
        <v>335</v>
      </c>
      <c r="D1745" s="2" t="s">
        <v>336</v>
      </c>
      <c r="E1745" s="2" t="s">
        <v>83</v>
      </c>
      <c r="F1745" s="2" t="s">
        <v>182</v>
      </c>
      <c r="G1745" s="13" t="s">
        <v>102</v>
      </c>
      <c r="H1745" s="17" t="e">
        <f>#REF!</f>
        <v>#REF!</v>
      </c>
    </row>
    <row r="1746" spans="1:8" s="10" customFormat="1" ht="51">
      <c r="A1746" s="1" t="s">
        <v>655</v>
      </c>
      <c r="B1746" s="2" t="s">
        <v>290</v>
      </c>
      <c r="C1746" s="2" t="s">
        <v>335</v>
      </c>
      <c r="D1746" s="2" t="s">
        <v>336</v>
      </c>
      <c r="E1746" s="2" t="s">
        <v>83</v>
      </c>
      <c r="F1746" s="2" t="s">
        <v>505</v>
      </c>
      <c r="G1746" s="13"/>
      <c r="H1746" s="17" t="e">
        <f>H1747</f>
        <v>#REF!</v>
      </c>
    </row>
    <row r="1747" spans="1:8" s="10" customFormat="1">
      <c r="A1747" s="1" t="s">
        <v>361</v>
      </c>
      <c r="B1747" s="2" t="s">
        <v>290</v>
      </c>
      <c r="C1747" s="2" t="s">
        <v>335</v>
      </c>
      <c r="D1747" s="2" t="s">
        <v>336</v>
      </c>
      <c r="E1747" s="2" t="s">
        <v>83</v>
      </c>
      <c r="F1747" s="2" t="s">
        <v>505</v>
      </c>
      <c r="G1747" s="13" t="s">
        <v>179</v>
      </c>
      <c r="H1747" s="17" t="e">
        <f>H1748</f>
        <v>#REF!</v>
      </c>
    </row>
    <row r="1748" spans="1:8" s="10" customFormat="1">
      <c r="A1748" s="1" t="s">
        <v>101</v>
      </c>
      <c r="B1748" s="2" t="s">
        <v>290</v>
      </c>
      <c r="C1748" s="2" t="s">
        <v>335</v>
      </c>
      <c r="D1748" s="2" t="s">
        <v>336</v>
      </c>
      <c r="E1748" s="2" t="s">
        <v>83</v>
      </c>
      <c r="F1748" s="2" t="s">
        <v>505</v>
      </c>
      <c r="G1748" s="13" t="s">
        <v>102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585</v>
      </c>
      <c r="B1750" s="2" t="s">
        <v>290</v>
      </c>
      <c r="C1750" s="2" t="s">
        <v>335</v>
      </c>
      <c r="D1750" s="2" t="s">
        <v>359</v>
      </c>
      <c r="E1750" s="2" t="s">
        <v>81</v>
      </c>
      <c r="F1750" s="2" t="s">
        <v>66</v>
      </c>
      <c r="G1750" s="13"/>
      <c r="H1750" s="17" t="e">
        <f>H1751</f>
        <v>#REF!</v>
      </c>
    </row>
    <row r="1751" spans="1:8" s="10" customFormat="1" ht="51">
      <c r="A1751" s="1" t="s">
        <v>586</v>
      </c>
      <c r="B1751" s="2" t="s">
        <v>290</v>
      </c>
      <c r="C1751" s="2" t="s">
        <v>335</v>
      </c>
      <c r="D1751" s="2" t="s">
        <v>359</v>
      </c>
      <c r="E1751" s="2">
        <v>1</v>
      </c>
      <c r="F1751" s="2" t="s">
        <v>66</v>
      </c>
      <c r="G1751" s="13"/>
      <c r="H1751" s="17" t="e">
        <f>H1752+H1755</f>
        <v>#REF!</v>
      </c>
    </row>
    <row r="1752" spans="1:8" s="10" customFormat="1" ht="38.25">
      <c r="A1752" s="34" t="s">
        <v>557</v>
      </c>
      <c r="B1752" s="2" t="s">
        <v>290</v>
      </c>
      <c r="C1752" s="2" t="s">
        <v>335</v>
      </c>
      <c r="D1752" s="2" t="s">
        <v>359</v>
      </c>
      <c r="E1752" s="2">
        <v>1</v>
      </c>
      <c r="F1752" s="41" t="s">
        <v>556</v>
      </c>
      <c r="G1752" s="13"/>
      <c r="H1752" s="17" t="e">
        <f>H1753</f>
        <v>#REF!</v>
      </c>
    </row>
    <row r="1753" spans="1:8" s="10" customFormat="1" ht="25.5">
      <c r="A1753" s="1" t="s">
        <v>123</v>
      </c>
      <c r="B1753" s="2" t="s">
        <v>290</v>
      </c>
      <c r="C1753" s="2" t="s">
        <v>335</v>
      </c>
      <c r="D1753" s="2" t="s">
        <v>359</v>
      </c>
      <c r="E1753" s="2">
        <v>1</v>
      </c>
      <c r="F1753" s="41" t="s">
        <v>556</v>
      </c>
      <c r="G1753" s="13">
        <v>600</v>
      </c>
      <c r="H1753" s="17" t="e">
        <f>H1754</f>
        <v>#REF!</v>
      </c>
    </row>
    <row r="1754" spans="1:8" s="10" customFormat="1">
      <c r="A1754" s="1" t="s">
        <v>111</v>
      </c>
      <c r="B1754" s="2" t="s">
        <v>290</v>
      </c>
      <c r="C1754" s="2" t="s">
        <v>335</v>
      </c>
      <c r="D1754" s="2" t="s">
        <v>359</v>
      </c>
      <c r="E1754" s="2">
        <v>1</v>
      </c>
      <c r="F1754" s="41" t="s">
        <v>556</v>
      </c>
      <c r="G1754" s="13" t="s">
        <v>75</v>
      </c>
      <c r="H1754" s="17" t="e">
        <f>#REF!</f>
        <v>#REF!</v>
      </c>
    </row>
    <row r="1755" spans="1:8" s="10" customFormat="1" ht="38.25">
      <c r="A1755" s="1" t="s">
        <v>219</v>
      </c>
      <c r="B1755" s="2" t="s">
        <v>290</v>
      </c>
      <c r="C1755" s="2" t="s">
        <v>335</v>
      </c>
      <c r="D1755" s="2" t="s">
        <v>359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123</v>
      </c>
      <c r="B1756" s="2" t="s">
        <v>290</v>
      </c>
      <c r="C1756" s="2" t="s">
        <v>335</v>
      </c>
      <c r="D1756" s="2" t="s">
        <v>359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111</v>
      </c>
      <c r="B1757" s="2" t="s">
        <v>290</v>
      </c>
      <c r="C1757" s="2" t="s">
        <v>335</v>
      </c>
      <c r="D1757" s="2" t="s">
        <v>359</v>
      </c>
      <c r="E1757" s="2">
        <v>1</v>
      </c>
      <c r="F1757" s="2">
        <v>7703</v>
      </c>
      <c r="G1757" s="13" t="s">
        <v>75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394</v>
      </c>
      <c r="B1759" s="2" t="s">
        <v>290</v>
      </c>
      <c r="C1759" s="2" t="s">
        <v>375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646</v>
      </c>
      <c r="B1760" s="2" t="s">
        <v>290</v>
      </c>
      <c r="C1760" s="2" t="s">
        <v>375</v>
      </c>
      <c r="D1760" s="2" t="s">
        <v>336</v>
      </c>
      <c r="E1760" s="2" t="s">
        <v>81</v>
      </c>
      <c r="F1760" s="2" t="s">
        <v>66</v>
      </c>
      <c r="G1760" s="13"/>
      <c r="H1760" s="17" t="e">
        <f>H1761</f>
        <v>#REF!</v>
      </c>
    </row>
    <row r="1761" spans="1:8" s="10" customFormat="1" ht="51">
      <c r="A1761" s="1" t="s">
        <v>647</v>
      </c>
      <c r="B1761" s="2" t="s">
        <v>290</v>
      </c>
      <c r="C1761" s="2" t="s">
        <v>375</v>
      </c>
      <c r="D1761" s="2" t="s">
        <v>336</v>
      </c>
      <c r="E1761" s="2" t="s">
        <v>83</v>
      </c>
      <c r="F1761" s="2" t="s">
        <v>66</v>
      </c>
      <c r="G1761" s="13"/>
      <c r="H1761" s="17" t="e">
        <f>H1762</f>
        <v>#REF!</v>
      </c>
    </row>
    <row r="1762" spans="1:8" s="10" customFormat="1" ht="25.5">
      <c r="A1762" s="1" t="s">
        <v>344</v>
      </c>
      <c r="B1762" s="2" t="s">
        <v>290</v>
      </c>
      <c r="C1762" s="2" t="s">
        <v>375</v>
      </c>
      <c r="D1762" s="2" t="s">
        <v>336</v>
      </c>
      <c r="E1762" s="2" t="s">
        <v>83</v>
      </c>
      <c r="F1762" s="2" t="s">
        <v>257</v>
      </c>
      <c r="G1762" s="13"/>
      <c r="H1762" s="17" t="e">
        <f>H1763</f>
        <v>#REF!</v>
      </c>
    </row>
    <row r="1763" spans="1:8" s="10" customFormat="1">
      <c r="A1763" s="1" t="s">
        <v>361</v>
      </c>
      <c r="B1763" s="2" t="s">
        <v>290</v>
      </c>
      <c r="C1763" s="2" t="s">
        <v>375</v>
      </c>
      <c r="D1763" s="2" t="s">
        <v>336</v>
      </c>
      <c r="E1763" s="2" t="s">
        <v>83</v>
      </c>
      <c r="F1763" s="2" t="s">
        <v>257</v>
      </c>
      <c r="G1763" s="13" t="s">
        <v>179</v>
      </c>
      <c r="H1763" s="17" t="e">
        <f>H1764</f>
        <v>#REF!</v>
      </c>
    </row>
    <row r="1764" spans="1:8" s="10" customFormat="1">
      <c r="A1764" s="1" t="s">
        <v>101</v>
      </c>
      <c r="B1764" s="2" t="s">
        <v>290</v>
      </c>
      <c r="C1764" s="2" t="s">
        <v>375</v>
      </c>
      <c r="D1764" s="2" t="s">
        <v>336</v>
      </c>
      <c r="E1764" s="2" t="s">
        <v>83</v>
      </c>
      <c r="F1764" s="2" t="s">
        <v>257</v>
      </c>
      <c r="G1764" s="13" t="s">
        <v>102</v>
      </c>
      <c r="H1764" s="17" t="e">
        <f>#REF!</f>
        <v>#REF!</v>
      </c>
    </row>
    <row r="1765" spans="1:8" s="10" customFormat="1" ht="25.5">
      <c r="A1765" s="1" t="s">
        <v>585</v>
      </c>
      <c r="B1765" s="2" t="s">
        <v>290</v>
      </c>
      <c r="C1765" s="2" t="s">
        <v>375</v>
      </c>
      <c r="D1765" s="2" t="s">
        <v>359</v>
      </c>
      <c r="E1765" s="2" t="s">
        <v>81</v>
      </c>
      <c r="F1765" s="2" t="s">
        <v>66</v>
      </c>
      <c r="G1765" s="13"/>
      <c r="H1765" s="17" t="e">
        <f>H1766+H1770+H1777</f>
        <v>#REF!</v>
      </c>
    </row>
    <row r="1766" spans="1:8" s="10" customFormat="1" ht="51">
      <c r="A1766" s="1" t="s">
        <v>586</v>
      </c>
      <c r="B1766" s="2" t="s">
        <v>290</v>
      </c>
      <c r="C1766" s="2" t="s">
        <v>375</v>
      </c>
      <c r="D1766" s="2" t="s">
        <v>359</v>
      </c>
      <c r="E1766" s="2">
        <v>1</v>
      </c>
      <c r="F1766" s="2" t="s">
        <v>66</v>
      </c>
      <c r="G1766" s="13"/>
      <c r="H1766" s="17" t="e">
        <f>H1767</f>
        <v>#REF!</v>
      </c>
    </row>
    <row r="1767" spans="1:8" s="10" customFormat="1" ht="38.25">
      <c r="A1767" s="1" t="s">
        <v>220</v>
      </c>
      <c r="B1767" s="2" t="s">
        <v>290</v>
      </c>
      <c r="C1767" s="2" t="s">
        <v>375</v>
      </c>
      <c r="D1767" s="2" t="s">
        <v>359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361</v>
      </c>
      <c r="B1768" s="2" t="s">
        <v>290</v>
      </c>
      <c r="C1768" s="2" t="s">
        <v>375</v>
      </c>
      <c r="D1768" s="2" t="s">
        <v>359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101</v>
      </c>
      <c r="B1769" s="2" t="s">
        <v>290</v>
      </c>
      <c r="C1769" s="2" t="s">
        <v>375</v>
      </c>
      <c r="D1769" s="2" t="s">
        <v>359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591</v>
      </c>
      <c r="B1770" s="2" t="s">
        <v>290</v>
      </c>
      <c r="C1770" s="2" t="s">
        <v>375</v>
      </c>
      <c r="D1770" s="2" t="s">
        <v>359</v>
      </c>
      <c r="E1770" s="2">
        <v>6</v>
      </c>
      <c r="F1770" s="2" t="s">
        <v>66</v>
      </c>
      <c r="G1770" s="13"/>
      <c r="H1770" s="17" t="e">
        <f>H1771+H1774</f>
        <v>#REF!</v>
      </c>
    </row>
    <row r="1771" spans="1:8" s="10" customFormat="1" ht="25.5">
      <c r="A1771" s="1" t="s">
        <v>221</v>
      </c>
      <c r="B1771" s="2" t="s">
        <v>290</v>
      </c>
      <c r="C1771" s="2" t="s">
        <v>375</v>
      </c>
      <c r="D1771" s="2" t="s">
        <v>359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123</v>
      </c>
      <c r="B1772" s="2" t="s">
        <v>290</v>
      </c>
      <c r="C1772" s="2" t="s">
        <v>375</v>
      </c>
      <c r="D1772" s="2" t="s">
        <v>359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111</v>
      </c>
      <c r="B1773" s="2" t="s">
        <v>290</v>
      </c>
      <c r="C1773" s="2" t="s">
        <v>375</v>
      </c>
      <c r="D1773" s="2" t="s">
        <v>359</v>
      </c>
      <c r="E1773" s="2">
        <v>6</v>
      </c>
      <c r="F1773" s="2">
        <v>7055</v>
      </c>
      <c r="G1773" s="13" t="s">
        <v>75</v>
      </c>
      <c r="H1773" s="17" t="e">
        <f>#REF!</f>
        <v>#REF!</v>
      </c>
    </row>
    <row r="1774" spans="1:8" s="10" customFormat="1" ht="25.5">
      <c r="A1774" s="1" t="s">
        <v>438</v>
      </c>
      <c r="B1774" s="2" t="s">
        <v>290</v>
      </c>
      <c r="C1774" s="2" t="s">
        <v>375</v>
      </c>
      <c r="D1774" s="2" t="s">
        <v>359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361</v>
      </c>
      <c r="B1775" s="2" t="s">
        <v>290</v>
      </c>
      <c r="C1775" s="2" t="s">
        <v>375</v>
      </c>
      <c r="D1775" s="2" t="s">
        <v>359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101</v>
      </c>
      <c r="B1776" s="2" t="s">
        <v>290</v>
      </c>
      <c r="C1776" s="2" t="s">
        <v>375</v>
      </c>
      <c r="D1776" s="2" t="s">
        <v>359</v>
      </c>
      <c r="E1776" s="2">
        <v>6</v>
      </c>
      <c r="F1776" s="2">
        <v>7873</v>
      </c>
      <c r="G1776" s="13" t="s">
        <v>102</v>
      </c>
      <c r="H1776" s="17" t="e">
        <f>#REF!</f>
        <v>#REF!</v>
      </c>
    </row>
    <row r="1777" spans="1:8" s="10" customFormat="1" ht="25.5">
      <c r="A1777" s="1" t="s">
        <v>592</v>
      </c>
      <c r="B1777" s="2" t="s">
        <v>290</v>
      </c>
      <c r="C1777" s="2" t="s">
        <v>375</v>
      </c>
      <c r="D1777" s="2" t="s">
        <v>359</v>
      </c>
      <c r="E1777" s="2">
        <v>7</v>
      </c>
      <c r="F1777" s="2" t="s">
        <v>66</v>
      </c>
      <c r="G1777" s="13"/>
      <c r="H1777" s="17" t="e">
        <f>H1778+H1781</f>
        <v>#REF!</v>
      </c>
    </row>
    <row r="1778" spans="1:8" s="10" customFormat="1" ht="25.5">
      <c r="A1778" s="1" t="s">
        <v>198</v>
      </c>
      <c r="B1778" s="2" t="s">
        <v>290</v>
      </c>
      <c r="C1778" s="2" t="s">
        <v>375</v>
      </c>
      <c r="D1778" s="2" t="s">
        <v>359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84</v>
      </c>
      <c r="B1779" s="2" t="s">
        <v>290</v>
      </c>
      <c r="C1779" s="2" t="s">
        <v>375</v>
      </c>
      <c r="D1779" s="2" t="s">
        <v>359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77</v>
      </c>
      <c r="B1780" s="2" t="s">
        <v>290</v>
      </c>
      <c r="C1780" s="2" t="s">
        <v>375</v>
      </c>
      <c r="D1780" s="2" t="s">
        <v>359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221</v>
      </c>
      <c r="B1781" s="2" t="s">
        <v>290</v>
      </c>
      <c r="C1781" s="2" t="s">
        <v>375</v>
      </c>
      <c r="D1781" s="2" t="s">
        <v>359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123</v>
      </c>
      <c r="B1782" s="2" t="s">
        <v>290</v>
      </c>
      <c r="C1782" s="2" t="s">
        <v>375</v>
      </c>
      <c r="D1782" s="2" t="s">
        <v>359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111</v>
      </c>
      <c r="B1783" s="2" t="s">
        <v>290</v>
      </c>
      <c r="C1783" s="2" t="s">
        <v>375</v>
      </c>
      <c r="D1783" s="2" t="s">
        <v>359</v>
      </c>
      <c r="E1783" s="2">
        <v>7</v>
      </c>
      <c r="F1783" s="2">
        <v>7055</v>
      </c>
      <c r="G1783" s="13" t="s">
        <v>75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612</v>
      </c>
      <c r="B1785" s="2" t="s">
        <v>290</v>
      </c>
      <c r="C1785" s="2" t="s">
        <v>375</v>
      </c>
      <c r="D1785" s="2" t="s">
        <v>375</v>
      </c>
      <c r="E1785" s="2" t="s">
        <v>81</v>
      </c>
      <c r="F1785" s="2" t="s">
        <v>66</v>
      </c>
      <c r="G1785" s="13"/>
      <c r="H1785" s="17" t="e">
        <f>H1786</f>
        <v>#REF!</v>
      </c>
    </row>
    <row r="1786" spans="1:8" s="10" customFormat="1">
      <c r="A1786" s="1" t="s">
        <v>564</v>
      </c>
      <c r="B1786" s="2">
        <v>10</v>
      </c>
      <c r="C1786" s="2" t="s">
        <v>375</v>
      </c>
      <c r="D1786" s="2" t="s">
        <v>375</v>
      </c>
      <c r="E1786" s="2" t="s">
        <v>83</v>
      </c>
      <c r="F1786" s="2" t="s">
        <v>66</v>
      </c>
      <c r="G1786" s="13"/>
      <c r="H1786" s="17" t="e">
        <f>H1787</f>
        <v>#REF!</v>
      </c>
    </row>
    <row r="1787" spans="1:8" s="10" customFormat="1" ht="25.5">
      <c r="A1787" s="1" t="s">
        <v>198</v>
      </c>
      <c r="B1787" s="2">
        <v>10</v>
      </c>
      <c r="C1787" s="2" t="s">
        <v>375</v>
      </c>
      <c r="D1787" s="2" t="s">
        <v>375</v>
      </c>
      <c r="E1787" s="2" t="s">
        <v>83</v>
      </c>
      <c r="F1787" s="2" t="s">
        <v>500</v>
      </c>
      <c r="G1787" s="13"/>
      <c r="H1787" s="17" t="e">
        <f>H1788</f>
        <v>#REF!</v>
      </c>
    </row>
    <row r="1788" spans="1:8" s="10" customFormat="1" ht="25.5">
      <c r="A1788" s="1" t="s">
        <v>670</v>
      </c>
      <c r="B1788" s="2" t="s">
        <v>290</v>
      </c>
      <c r="C1788" s="2" t="s">
        <v>375</v>
      </c>
      <c r="D1788" s="2" t="s">
        <v>375</v>
      </c>
      <c r="E1788" s="2" t="s">
        <v>83</v>
      </c>
      <c r="F1788" s="2" t="s">
        <v>500</v>
      </c>
      <c r="G1788" s="13" t="s">
        <v>132</v>
      </c>
      <c r="H1788" s="17" t="e">
        <f>H1789</f>
        <v>#REF!</v>
      </c>
    </row>
    <row r="1789" spans="1:8" s="10" customFormat="1" ht="25.5">
      <c r="A1789" s="1" t="s">
        <v>77</v>
      </c>
      <c r="B1789" s="2" t="s">
        <v>290</v>
      </c>
      <c r="C1789" s="2" t="s">
        <v>375</v>
      </c>
      <c r="D1789" s="2" t="s">
        <v>375</v>
      </c>
      <c r="E1789" s="2" t="s">
        <v>83</v>
      </c>
      <c r="F1789" s="2" t="s">
        <v>500</v>
      </c>
      <c r="G1789" s="13" t="s">
        <v>73</v>
      </c>
      <c r="H1789" s="17" t="e">
        <f>#REF!</f>
        <v>#REF!</v>
      </c>
    </row>
    <row r="1790" spans="1:8" s="10" customFormat="1" ht="38.25">
      <c r="A1790" s="1" t="s">
        <v>615</v>
      </c>
      <c r="B1790" s="2" t="s">
        <v>290</v>
      </c>
      <c r="C1790" s="2" t="s">
        <v>375</v>
      </c>
      <c r="D1790" s="2" t="s">
        <v>374</v>
      </c>
      <c r="E1790" s="2" t="s">
        <v>81</v>
      </c>
      <c r="F1790" s="2" t="s">
        <v>66</v>
      </c>
      <c r="G1790" s="13"/>
      <c r="H1790" s="17" t="e">
        <f>H1791+H1797</f>
        <v>#REF!</v>
      </c>
    </row>
    <row r="1791" spans="1:8" s="10" customFormat="1" ht="25.5">
      <c r="A1791" s="1" t="s">
        <v>616</v>
      </c>
      <c r="B1791" s="2" t="s">
        <v>290</v>
      </c>
      <c r="C1791" s="2" t="s">
        <v>375</v>
      </c>
      <c r="D1791" s="2" t="s">
        <v>374</v>
      </c>
      <c r="E1791" s="2" t="s">
        <v>82</v>
      </c>
      <c r="F1791" s="2" t="s">
        <v>66</v>
      </c>
      <c r="G1791" s="13"/>
      <c r="H1791" s="17" t="e">
        <f>H1792</f>
        <v>#REF!</v>
      </c>
    </row>
    <row r="1792" spans="1:8" s="10" customFormat="1">
      <c r="A1792" s="1" t="s">
        <v>577</v>
      </c>
      <c r="B1792" s="2" t="s">
        <v>290</v>
      </c>
      <c r="C1792" s="2" t="s">
        <v>375</v>
      </c>
      <c r="D1792" s="2" t="s">
        <v>374</v>
      </c>
      <c r="E1792" s="2" t="s">
        <v>82</v>
      </c>
      <c r="F1792" s="2" t="s">
        <v>576</v>
      </c>
      <c r="G1792" s="13"/>
      <c r="H1792" s="17" t="e">
        <f>H1793+H1795</f>
        <v>#REF!</v>
      </c>
    </row>
    <row r="1793" spans="1:8" s="10" customFormat="1" ht="25.5">
      <c r="A1793" s="1" t="s">
        <v>131</v>
      </c>
      <c r="B1793" s="2" t="s">
        <v>290</v>
      </c>
      <c r="C1793" s="2" t="s">
        <v>375</v>
      </c>
      <c r="D1793" s="2" t="s">
        <v>374</v>
      </c>
      <c r="E1793" s="2" t="s">
        <v>82</v>
      </c>
      <c r="F1793" s="2" t="s">
        <v>576</v>
      </c>
      <c r="G1793" s="13">
        <v>200</v>
      </c>
      <c r="H1793" s="17" t="e">
        <f>H1794</f>
        <v>#REF!</v>
      </c>
    </row>
    <row r="1794" spans="1:8" s="10" customFormat="1" ht="25.5">
      <c r="A1794" s="1" t="s">
        <v>77</v>
      </c>
      <c r="B1794" s="2" t="s">
        <v>290</v>
      </c>
      <c r="C1794" s="2" t="s">
        <v>375</v>
      </c>
      <c r="D1794" s="2" t="s">
        <v>374</v>
      </c>
      <c r="E1794" s="2" t="s">
        <v>82</v>
      </c>
      <c r="F1794" s="2" t="s">
        <v>576</v>
      </c>
      <c r="G1794" s="13">
        <v>240</v>
      </c>
      <c r="H1794" s="17" t="e">
        <f>#REF!</f>
        <v>#REF!</v>
      </c>
    </row>
    <row r="1795" spans="1:8" s="10" customFormat="1">
      <c r="A1795" s="1" t="s">
        <v>361</v>
      </c>
      <c r="B1795" s="2" t="s">
        <v>290</v>
      </c>
      <c r="C1795" s="2" t="s">
        <v>375</v>
      </c>
      <c r="D1795" s="2" t="s">
        <v>374</v>
      </c>
      <c r="E1795" s="2" t="s">
        <v>82</v>
      </c>
      <c r="F1795" s="2" t="s">
        <v>576</v>
      </c>
      <c r="G1795" s="13">
        <v>500</v>
      </c>
      <c r="H1795" s="17" t="e">
        <f>H1796</f>
        <v>#REF!</v>
      </c>
    </row>
    <row r="1796" spans="1:8" s="10" customFormat="1">
      <c r="A1796" s="1" t="s">
        <v>101</v>
      </c>
      <c r="B1796" s="2" t="s">
        <v>290</v>
      </c>
      <c r="C1796" s="2" t="s">
        <v>375</v>
      </c>
      <c r="D1796" s="2" t="s">
        <v>374</v>
      </c>
      <c r="E1796" s="2" t="s">
        <v>82</v>
      </c>
      <c r="F1796" s="2" t="s">
        <v>576</v>
      </c>
      <c r="G1796" s="13" t="s">
        <v>102</v>
      </c>
      <c r="H1796" s="17" t="e">
        <f>#REF!</f>
        <v>#REF!</v>
      </c>
    </row>
    <row r="1797" spans="1:8" s="10" customFormat="1" ht="38.25">
      <c r="A1797" s="1" t="s">
        <v>558</v>
      </c>
      <c r="B1797" s="2" t="s">
        <v>290</v>
      </c>
      <c r="C1797" s="2" t="s">
        <v>375</v>
      </c>
      <c r="D1797" s="2" t="s">
        <v>374</v>
      </c>
      <c r="E1797" s="2" t="s">
        <v>103</v>
      </c>
      <c r="F1797" s="2" t="s">
        <v>66</v>
      </c>
      <c r="G1797" s="13"/>
      <c r="H1797" s="17" t="e">
        <f>H1798</f>
        <v>#REF!</v>
      </c>
    </row>
    <row r="1798" spans="1:8" s="10" customFormat="1" ht="38.25">
      <c r="A1798" s="1" t="s">
        <v>578</v>
      </c>
      <c r="B1798" s="2" t="s">
        <v>290</v>
      </c>
      <c r="C1798" s="2" t="s">
        <v>375</v>
      </c>
      <c r="D1798" s="2" t="s">
        <v>374</v>
      </c>
      <c r="E1798" s="2" t="s">
        <v>103</v>
      </c>
      <c r="F1798" s="2" t="s">
        <v>579</v>
      </c>
      <c r="G1798" s="13"/>
      <c r="H1798" s="17" t="e">
        <f>H1799</f>
        <v>#REF!</v>
      </c>
    </row>
    <row r="1799" spans="1:8" s="10" customFormat="1">
      <c r="A1799" s="1" t="s">
        <v>188</v>
      </c>
      <c r="B1799" s="2" t="s">
        <v>290</v>
      </c>
      <c r="C1799" s="2" t="s">
        <v>375</v>
      </c>
      <c r="D1799" s="2" t="s">
        <v>374</v>
      </c>
      <c r="E1799" s="2" t="s">
        <v>103</v>
      </c>
      <c r="F1799" s="2" t="s">
        <v>579</v>
      </c>
      <c r="G1799" s="13">
        <v>300</v>
      </c>
      <c r="H1799" s="17" t="e">
        <f>H1800</f>
        <v>#REF!</v>
      </c>
    </row>
    <row r="1800" spans="1:8" s="10" customFormat="1">
      <c r="A1800" s="1" t="s">
        <v>189</v>
      </c>
      <c r="B1800" s="2" t="s">
        <v>290</v>
      </c>
      <c r="C1800" s="2" t="s">
        <v>375</v>
      </c>
      <c r="D1800" s="2" t="s">
        <v>374</v>
      </c>
      <c r="E1800" s="2" t="s">
        <v>103</v>
      </c>
      <c r="F1800" s="2" t="s">
        <v>579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327</v>
      </c>
      <c r="B1802" s="2" t="s">
        <v>362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372</v>
      </c>
      <c r="B1803" s="2" t="s">
        <v>362</v>
      </c>
      <c r="C1803" s="2" t="s">
        <v>336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585</v>
      </c>
      <c r="B1804" s="2" t="s">
        <v>362</v>
      </c>
      <c r="C1804" s="2" t="s">
        <v>336</v>
      </c>
      <c r="D1804" s="2" t="s">
        <v>359</v>
      </c>
      <c r="E1804" s="2" t="s">
        <v>81</v>
      </c>
      <c r="F1804" s="2" t="s">
        <v>66</v>
      </c>
      <c r="G1804" s="13"/>
      <c r="H1804" s="17" t="e">
        <f>H1805</f>
        <v>#REF!</v>
      </c>
    </row>
    <row r="1805" spans="1:8" s="10" customFormat="1" ht="25.5">
      <c r="A1805" s="1" t="s">
        <v>592</v>
      </c>
      <c r="B1805" s="2" t="s">
        <v>362</v>
      </c>
      <c r="C1805" s="2" t="s">
        <v>336</v>
      </c>
      <c r="D1805" s="2" t="s">
        <v>359</v>
      </c>
      <c r="E1805" s="2">
        <v>7</v>
      </c>
      <c r="F1805" s="2" t="s">
        <v>66</v>
      </c>
      <c r="G1805" s="13"/>
      <c r="H1805" s="17" t="e">
        <f>H1806</f>
        <v>#REF!</v>
      </c>
    </row>
    <row r="1806" spans="1:8" s="10" customFormat="1">
      <c r="A1806" s="1" t="s">
        <v>672</v>
      </c>
      <c r="B1806" s="2" t="s">
        <v>362</v>
      </c>
      <c r="C1806" s="2" t="s">
        <v>336</v>
      </c>
      <c r="D1806" s="2" t="s">
        <v>359</v>
      </c>
      <c r="E1806" s="2">
        <v>7</v>
      </c>
      <c r="F1806" s="2" t="s">
        <v>673</v>
      </c>
      <c r="G1806" s="13"/>
      <c r="H1806" s="17" t="e">
        <f>H1807</f>
        <v>#REF!</v>
      </c>
    </row>
    <row r="1807" spans="1:8" s="10" customFormat="1" ht="25.5">
      <c r="A1807" s="1" t="s">
        <v>123</v>
      </c>
      <c r="B1807" s="2" t="s">
        <v>362</v>
      </c>
      <c r="C1807" s="2" t="s">
        <v>336</v>
      </c>
      <c r="D1807" s="2" t="s">
        <v>359</v>
      </c>
      <c r="E1807" s="2">
        <v>7</v>
      </c>
      <c r="F1807" s="2" t="s">
        <v>673</v>
      </c>
      <c r="G1807" s="13" t="s">
        <v>124</v>
      </c>
      <c r="H1807" s="17" t="e">
        <f>H1808</f>
        <v>#REF!</v>
      </c>
    </row>
    <row r="1808" spans="1:8" s="10" customFormat="1">
      <c r="A1808" s="1" t="s">
        <v>125</v>
      </c>
      <c r="B1808" s="2" t="s">
        <v>362</v>
      </c>
      <c r="C1808" s="2" t="s">
        <v>336</v>
      </c>
      <c r="D1808" s="2" t="s">
        <v>359</v>
      </c>
      <c r="E1808" s="2">
        <v>7</v>
      </c>
      <c r="F1808" s="2" t="s">
        <v>673</v>
      </c>
      <c r="G1808" s="13">
        <v>620</v>
      </c>
      <c r="H1808" s="17" t="e">
        <f>#REF!</f>
        <v>#REF!</v>
      </c>
    </row>
    <row r="1809" spans="1:8" s="10" customFormat="1" ht="51">
      <c r="A1809" s="1" t="s">
        <v>67</v>
      </c>
      <c r="B1809" s="2" t="s">
        <v>362</v>
      </c>
      <c r="C1809" s="2" t="s">
        <v>336</v>
      </c>
      <c r="D1809" s="2" t="s">
        <v>362</v>
      </c>
      <c r="E1809" s="2" t="s">
        <v>81</v>
      </c>
      <c r="F1809" s="2" t="s">
        <v>66</v>
      </c>
      <c r="G1809" s="13"/>
      <c r="H1809" s="17" t="e">
        <f>H1810</f>
        <v>#REF!</v>
      </c>
    </row>
    <row r="1810" spans="1:8" s="10" customFormat="1">
      <c r="A1810" s="1" t="s">
        <v>496</v>
      </c>
      <c r="B1810" s="2" t="s">
        <v>362</v>
      </c>
      <c r="C1810" s="2" t="s">
        <v>336</v>
      </c>
      <c r="D1810" s="2" t="s">
        <v>362</v>
      </c>
      <c r="E1810" s="2" t="s">
        <v>82</v>
      </c>
      <c r="F1810" s="2" t="s">
        <v>66</v>
      </c>
      <c r="G1810" s="13"/>
      <c r="H1810" s="17" t="e">
        <f>H1811+H1818</f>
        <v>#REF!</v>
      </c>
    </row>
    <row r="1811" spans="1:8" s="10" customFormat="1">
      <c r="A1811" s="1" t="s">
        <v>672</v>
      </c>
      <c r="B1811" s="2" t="s">
        <v>362</v>
      </c>
      <c r="C1811" s="2" t="s">
        <v>336</v>
      </c>
      <c r="D1811" s="2" t="s">
        <v>362</v>
      </c>
      <c r="E1811" s="2" t="s">
        <v>82</v>
      </c>
      <c r="F1811" s="2" t="s">
        <v>673</v>
      </c>
      <c r="G1811" s="13"/>
      <c r="H1811" s="17" t="e">
        <f>H1812+H1814+H1816</f>
        <v>#REF!</v>
      </c>
    </row>
    <row r="1812" spans="1:8" s="10" customFormat="1" ht="25.5">
      <c r="A1812" s="1" t="s">
        <v>131</v>
      </c>
      <c r="B1812" s="2" t="s">
        <v>362</v>
      </c>
      <c r="C1812" s="2" t="s">
        <v>336</v>
      </c>
      <c r="D1812" s="2" t="s">
        <v>362</v>
      </c>
      <c r="E1812" s="2" t="s">
        <v>82</v>
      </c>
      <c r="F1812" s="2" t="s">
        <v>673</v>
      </c>
      <c r="G1812" s="13" t="s">
        <v>132</v>
      </c>
      <c r="H1812" s="17" t="e">
        <f>H1813</f>
        <v>#REF!</v>
      </c>
    </row>
    <row r="1813" spans="1:8" s="10" customFormat="1" ht="25.5">
      <c r="A1813" s="1" t="s">
        <v>77</v>
      </c>
      <c r="B1813" s="2" t="s">
        <v>362</v>
      </c>
      <c r="C1813" s="2" t="s">
        <v>336</v>
      </c>
      <c r="D1813" s="2" t="s">
        <v>362</v>
      </c>
      <c r="E1813" s="2" t="s">
        <v>82</v>
      </c>
      <c r="F1813" s="2" t="s">
        <v>673</v>
      </c>
      <c r="G1813" s="13" t="s">
        <v>73</v>
      </c>
      <c r="H1813" s="17" t="e">
        <f>#REF!</f>
        <v>#REF!</v>
      </c>
    </row>
    <row r="1814" spans="1:8" s="10" customFormat="1">
      <c r="A1814" s="1" t="s">
        <v>188</v>
      </c>
      <c r="B1814" s="2" t="s">
        <v>362</v>
      </c>
      <c r="C1814" s="2" t="s">
        <v>336</v>
      </c>
      <c r="D1814" s="2" t="s">
        <v>362</v>
      </c>
      <c r="E1814" s="2" t="s">
        <v>82</v>
      </c>
      <c r="F1814" s="2" t="s">
        <v>673</v>
      </c>
      <c r="G1814" s="13">
        <v>300</v>
      </c>
      <c r="H1814" s="17" t="e">
        <f>H1815</f>
        <v>#REF!</v>
      </c>
    </row>
    <row r="1815" spans="1:8" s="10" customFormat="1">
      <c r="A1815" s="1" t="s">
        <v>189</v>
      </c>
      <c r="B1815" s="2" t="s">
        <v>362</v>
      </c>
      <c r="C1815" s="2" t="s">
        <v>336</v>
      </c>
      <c r="D1815" s="2" t="s">
        <v>362</v>
      </c>
      <c r="E1815" s="2" t="s">
        <v>82</v>
      </c>
      <c r="F1815" s="2" t="s">
        <v>673</v>
      </c>
      <c r="G1815" s="13">
        <v>360</v>
      </c>
      <c r="H1815" s="17" t="e">
        <f>#REF!</f>
        <v>#REF!</v>
      </c>
    </row>
    <row r="1816" spans="1:8" s="10" customFormat="1" ht="25.5">
      <c r="A1816" s="1" t="s">
        <v>123</v>
      </c>
      <c r="B1816" s="2" t="s">
        <v>362</v>
      </c>
      <c r="C1816" s="2" t="s">
        <v>336</v>
      </c>
      <c r="D1816" s="2" t="s">
        <v>362</v>
      </c>
      <c r="E1816" s="2" t="s">
        <v>82</v>
      </c>
      <c r="F1816" s="2" t="s">
        <v>673</v>
      </c>
      <c r="G1816" s="13" t="s">
        <v>124</v>
      </c>
      <c r="H1816" s="17" t="e">
        <f>H1817</f>
        <v>#REF!</v>
      </c>
    </row>
    <row r="1817" spans="1:8" s="10" customFormat="1">
      <c r="A1817" s="1" t="s">
        <v>125</v>
      </c>
      <c r="B1817" s="2" t="s">
        <v>362</v>
      </c>
      <c r="C1817" s="2" t="s">
        <v>336</v>
      </c>
      <c r="D1817" s="2" t="s">
        <v>362</v>
      </c>
      <c r="E1817" s="2" t="s">
        <v>82</v>
      </c>
      <c r="F1817" s="2" t="s">
        <v>673</v>
      </c>
      <c r="G1817" s="13">
        <v>620</v>
      </c>
      <c r="H1817" s="17" t="e">
        <f>#REF!</f>
        <v>#REF!</v>
      </c>
    </row>
    <row r="1818" spans="1:8" s="10" customFormat="1" ht="25.5">
      <c r="A1818" s="1" t="s">
        <v>63</v>
      </c>
      <c r="B1818" s="2" t="s">
        <v>362</v>
      </c>
      <c r="C1818" s="2" t="s">
        <v>336</v>
      </c>
      <c r="D1818" s="2" t="s">
        <v>362</v>
      </c>
      <c r="E1818" s="2" t="s">
        <v>82</v>
      </c>
      <c r="F1818" s="2" t="s">
        <v>62</v>
      </c>
      <c r="G1818" s="13"/>
      <c r="H1818" s="17" t="e">
        <f>H1819</f>
        <v>#REF!</v>
      </c>
    </row>
    <row r="1819" spans="1:8" s="10" customFormat="1">
      <c r="A1819" s="1" t="s">
        <v>361</v>
      </c>
      <c r="B1819" s="2" t="s">
        <v>362</v>
      </c>
      <c r="C1819" s="2" t="s">
        <v>336</v>
      </c>
      <c r="D1819" s="2" t="s">
        <v>362</v>
      </c>
      <c r="E1819" s="2" t="s">
        <v>82</v>
      </c>
      <c r="F1819" s="2" t="s">
        <v>62</v>
      </c>
      <c r="G1819" s="13" t="s">
        <v>179</v>
      </c>
      <c r="H1819" s="17" t="e">
        <f>H1820</f>
        <v>#REF!</v>
      </c>
    </row>
    <row r="1820" spans="1:8" s="10" customFormat="1">
      <c r="A1820" s="1" t="s">
        <v>108</v>
      </c>
      <c r="B1820" s="2" t="s">
        <v>362</v>
      </c>
      <c r="C1820" s="2" t="s">
        <v>336</v>
      </c>
      <c r="D1820" s="2" t="s">
        <v>362</v>
      </c>
      <c r="E1820" s="2" t="s">
        <v>82</v>
      </c>
      <c r="F1820" s="2" t="s">
        <v>62</v>
      </c>
      <c r="G1820" s="13" t="s">
        <v>109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666</v>
      </c>
      <c r="B1822" s="2" t="s">
        <v>362</v>
      </c>
      <c r="C1822" s="2" t="s">
        <v>336</v>
      </c>
      <c r="D1822" s="2" t="s">
        <v>40</v>
      </c>
      <c r="E1822" s="2" t="s">
        <v>81</v>
      </c>
      <c r="F1822" s="2" t="s">
        <v>66</v>
      </c>
      <c r="G1822" s="13"/>
      <c r="H1822" s="17" t="e">
        <f>H1823</f>
        <v>#REF!</v>
      </c>
    </row>
    <row r="1823" spans="1:8" s="10" customFormat="1" ht="25.5">
      <c r="A1823" s="1" t="s">
        <v>228</v>
      </c>
      <c r="B1823" s="2" t="s">
        <v>362</v>
      </c>
      <c r="C1823" s="2" t="s">
        <v>336</v>
      </c>
      <c r="D1823" s="2" t="s">
        <v>40</v>
      </c>
      <c r="E1823" s="2" t="s">
        <v>81</v>
      </c>
      <c r="F1823" s="2" t="s">
        <v>269</v>
      </c>
      <c r="G1823" s="13"/>
      <c r="H1823" s="17" t="e">
        <f>H1824</f>
        <v>#REF!</v>
      </c>
    </row>
    <row r="1824" spans="1:8" s="10" customFormat="1">
      <c r="A1824" s="1" t="s">
        <v>361</v>
      </c>
      <c r="B1824" s="2" t="s">
        <v>362</v>
      </c>
      <c r="C1824" s="2" t="s">
        <v>336</v>
      </c>
      <c r="D1824" s="2" t="s">
        <v>40</v>
      </c>
      <c r="E1824" s="2" t="s">
        <v>81</v>
      </c>
      <c r="F1824" s="2" t="s">
        <v>269</v>
      </c>
      <c r="G1824" s="13" t="s">
        <v>179</v>
      </c>
      <c r="H1824" s="17" t="e">
        <f>H1825</f>
        <v>#REF!</v>
      </c>
    </row>
    <row r="1825" spans="1:8" s="10" customFormat="1">
      <c r="A1825" s="1" t="s">
        <v>108</v>
      </c>
      <c r="B1825" s="2" t="s">
        <v>362</v>
      </c>
      <c r="C1825" s="2" t="s">
        <v>336</v>
      </c>
      <c r="D1825" s="2" t="s">
        <v>40</v>
      </c>
      <c r="E1825" s="2" t="s">
        <v>81</v>
      </c>
      <c r="F1825" s="2" t="s">
        <v>269</v>
      </c>
      <c r="G1825" s="13" t="s">
        <v>109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318</v>
      </c>
      <c r="B1827" s="2" t="s">
        <v>362</v>
      </c>
      <c r="C1827" s="2" t="s">
        <v>359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67</v>
      </c>
      <c r="B1828" s="2" t="s">
        <v>362</v>
      </c>
      <c r="C1828" s="2" t="s">
        <v>359</v>
      </c>
      <c r="D1828" s="2" t="s">
        <v>362</v>
      </c>
      <c r="E1828" s="2" t="s">
        <v>81</v>
      </c>
      <c r="F1828" s="2" t="s">
        <v>66</v>
      </c>
      <c r="G1828" s="13"/>
      <c r="H1828" s="17" t="e">
        <f>H1829</f>
        <v>#REF!</v>
      </c>
    </row>
    <row r="1829" spans="1:8" s="10" customFormat="1">
      <c r="A1829" s="1" t="s">
        <v>496</v>
      </c>
      <c r="B1829" s="2" t="s">
        <v>362</v>
      </c>
      <c r="C1829" s="2" t="s">
        <v>359</v>
      </c>
      <c r="D1829" s="2" t="s">
        <v>362</v>
      </c>
      <c r="E1829" s="2" t="s">
        <v>82</v>
      </c>
      <c r="F1829" s="2" t="s">
        <v>66</v>
      </c>
      <c r="G1829" s="13"/>
      <c r="H1829" s="17" t="e">
        <f>H1830+H1833+H1836</f>
        <v>#REF!</v>
      </c>
    </row>
    <row r="1830" spans="1:8" s="10" customFormat="1">
      <c r="A1830" s="1" t="s">
        <v>78</v>
      </c>
      <c r="B1830" s="2" t="s">
        <v>362</v>
      </c>
      <c r="C1830" s="2" t="s">
        <v>359</v>
      </c>
      <c r="D1830" s="2" t="s">
        <v>362</v>
      </c>
      <c r="E1830" s="2" t="s">
        <v>82</v>
      </c>
      <c r="F1830" s="2" t="s">
        <v>74</v>
      </c>
      <c r="G1830" s="13"/>
      <c r="H1830" s="17" t="e">
        <f>H1831</f>
        <v>#REF!</v>
      </c>
    </row>
    <row r="1831" spans="1:8" s="10" customFormat="1" ht="25.5">
      <c r="A1831" s="1" t="s">
        <v>123</v>
      </c>
      <c r="B1831" s="2" t="s">
        <v>362</v>
      </c>
      <c r="C1831" s="2" t="s">
        <v>359</v>
      </c>
      <c r="D1831" s="2" t="s">
        <v>362</v>
      </c>
      <c r="E1831" s="2" t="s">
        <v>82</v>
      </c>
      <c r="F1831" s="2" t="s">
        <v>74</v>
      </c>
      <c r="G1831" s="13" t="s">
        <v>124</v>
      </c>
      <c r="H1831" s="17" t="e">
        <f>H1832</f>
        <v>#REF!</v>
      </c>
    </row>
    <row r="1832" spans="1:8" s="10" customFormat="1">
      <c r="A1832" s="1" t="s">
        <v>125</v>
      </c>
      <c r="B1832" s="2" t="s">
        <v>362</v>
      </c>
      <c r="C1832" s="2" t="s">
        <v>359</v>
      </c>
      <c r="D1832" s="2" t="s">
        <v>362</v>
      </c>
      <c r="E1832" s="2" t="s">
        <v>82</v>
      </c>
      <c r="F1832" s="2" t="s">
        <v>74</v>
      </c>
      <c r="G1832" s="13">
        <v>620</v>
      </c>
      <c r="H1832" s="17" t="e">
        <f>#REF!</f>
        <v>#REF!</v>
      </c>
    </row>
    <row r="1833" spans="1:8" s="10" customFormat="1">
      <c r="A1833" s="1" t="s">
        <v>672</v>
      </c>
      <c r="B1833" s="2" t="s">
        <v>362</v>
      </c>
      <c r="C1833" s="2" t="s">
        <v>359</v>
      </c>
      <c r="D1833" s="2" t="s">
        <v>362</v>
      </c>
      <c r="E1833" s="2" t="s">
        <v>82</v>
      </c>
      <c r="F1833" s="2" t="s">
        <v>673</v>
      </c>
      <c r="G1833" s="13"/>
      <c r="H1833" s="17" t="e">
        <f>H1834</f>
        <v>#REF!</v>
      </c>
    </row>
    <row r="1834" spans="1:8" s="10" customFormat="1" ht="25.5">
      <c r="A1834" s="1" t="s">
        <v>123</v>
      </c>
      <c r="B1834" s="2" t="s">
        <v>362</v>
      </c>
      <c r="C1834" s="2" t="s">
        <v>359</v>
      </c>
      <c r="D1834" s="2" t="s">
        <v>362</v>
      </c>
      <c r="E1834" s="2" t="s">
        <v>82</v>
      </c>
      <c r="F1834" s="2" t="s">
        <v>673</v>
      </c>
      <c r="G1834" s="13" t="s">
        <v>124</v>
      </c>
      <c r="H1834" s="17" t="e">
        <f>H1835</f>
        <v>#REF!</v>
      </c>
    </row>
    <row r="1835" spans="1:8" s="10" customFormat="1">
      <c r="A1835" s="1" t="s">
        <v>125</v>
      </c>
      <c r="B1835" s="2" t="s">
        <v>362</v>
      </c>
      <c r="C1835" s="2" t="s">
        <v>359</v>
      </c>
      <c r="D1835" s="2" t="s">
        <v>362</v>
      </c>
      <c r="E1835" s="2" t="s">
        <v>82</v>
      </c>
      <c r="F1835" s="2" t="s">
        <v>673</v>
      </c>
      <c r="G1835" s="13">
        <v>620</v>
      </c>
      <c r="H1835" s="17" t="e">
        <f>#REF!</f>
        <v>#REF!</v>
      </c>
    </row>
    <row r="1836" spans="1:8" s="10" customFormat="1" ht="25.5">
      <c r="A1836" s="1" t="s">
        <v>640</v>
      </c>
      <c r="B1836" s="2" t="s">
        <v>362</v>
      </c>
      <c r="C1836" s="2" t="s">
        <v>359</v>
      </c>
      <c r="D1836" s="2" t="s">
        <v>362</v>
      </c>
      <c r="E1836" s="2" t="s">
        <v>82</v>
      </c>
      <c r="F1836" s="2" t="s">
        <v>641</v>
      </c>
      <c r="G1836" s="13"/>
      <c r="H1836" s="17" t="e">
        <f>H1837</f>
        <v>#REF!</v>
      </c>
    </row>
    <row r="1837" spans="1:8" s="10" customFormat="1">
      <c r="A1837" s="1" t="s">
        <v>361</v>
      </c>
      <c r="B1837" s="2" t="s">
        <v>362</v>
      </c>
      <c r="C1837" s="2" t="s">
        <v>359</v>
      </c>
      <c r="D1837" s="2" t="s">
        <v>362</v>
      </c>
      <c r="E1837" s="2" t="s">
        <v>82</v>
      </c>
      <c r="F1837" s="2" t="s">
        <v>641</v>
      </c>
      <c r="G1837" s="13" t="s">
        <v>179</v>
      </c>
      <c r="H1837" s="17" t="e">
        <f>H1838</f>
        <v>#REF!</v>
      </c>
    </row>
    <row r="1838" spans="1:8" s="10" customFormat="1">
      <c r="A1838" s="1" t="s">
        <v>101</v>
      </c>
      <c r="B1838" s="2" t="s">
        <v>362</v>
      </c>
      <c r="C1838" s="2" t="s">
        <v>359</v>
      </c>
      <c r="D1838" s="2" t="s">
        <v>362</v>
      </c>
      <c r="E1838" s="2" t="s">
        <v>82</v>
      </c>
      <c r="F1838" s="2" t="s">
        <v>641</v>
      </c>
      <c r="G1838" s="13" t="s">
        <v>102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425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301</v>
      </c>
      <c r="B1841" s="2">
        <v>12</v>
      </c>
      <c r="C1841" s="2" t="s">
        <v>336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746</v>
      </c>
      <c r="B1842" s="2">
        <v>12</v>
      </c>
      <c r="C1842" s="2" t="s">
        <v>336</v>
      </c>
      <c r="D1842" s="2" t="s">
        <v>232</v>
      </c>
      <c r="E1842" s="2" t="s">
        <v>81</v>
      </c>
      <c r="F1842" s="2" t="s">
        <v>66</v>
      </c>
      <c r="G1842" s="13"/>
      <c r="H1842" s="17" t="e">
        <f>H1843</f>
        <v>#REF!</v>
      </c>
    </row>
    <row r="1843" spans="1:8" s="10" customFormat="1">
      <c r="A1843" s="1" t="s">
        <v>78</v>
      </c>
      <c r="B1843" s="2">
        <v>12</v>
      </c>
      <c r="C1843" s="2" t="s">
        <v>336</v>
      </c>
      <c r="D1843" s="2" t="s">
        <v>232</v>
      </c>
      <c r="E1843" s="2" t="s">
        <v>81</v>
      </c>
      <c r="F1843" s="2" t="s">
        <v>74</v>
      </c>
      <c r="G1843" s="13"/>
      <c r="H1843" s="17" t="e">
        <f>H1844</f>
        <v>#REF!</v>
      </c>
    </row>
    <row r="1844" spans="1:8" s="10" customFormat="1" ht="25.5">
      <c r="A1844" s="1" t="s">
        <v>123</v>
      </c>
      <c r="B1844" s="2">
        <v>12</v>
      </c>
      <c r="C1844" s="2" t="s">
        <v>336</v>
      </c>
      <c r="D1844" s="2" t="s">
        <v>232</v>
      </c>
      <c r="E1844" s="2" t="s">
        <v>81</v>
      </c>
      <c r="F1844" s="2" t="s">
        <v>74</v>
      </c>
      <c r="G1844" s="13" t="s">
        <v>124</v>
      </c>
      <c r="H1844" s="17" t="e">
        <f>H1845</f>
        <v>#REF!</v>
      </c>
    </row>
    <row r="1845" spans="1:8" s="10" customFormat="1">
      <c r="A1845" s="1" t="s">
        <v>125</v>
      </c>
      <c r="B1845" s="2">
        <v>12</v>
      </c>
      <c r="C1845" s="2" t="s">
        <v>336</v>
      </c>
      <c r="D1845" s="2" t="s">
        <v>232</v>
      </c>
      <c r="E1845" s="2" t="s">
        <v>81</v>
      </c>
      <c r="F1845" s="2" t="s">
        <v>74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638</v>
      </c>
      <c r="B1847" s="2">
        <v>12</v>
      </c>
      <c r="C1847" s="2" t="s">
        <v>336</v>
      </c>
      <c r="D1847" s="2">
        <v>23</v>
      </c>
      <c r="E1847" s="2" t="s">
        <v>81</v>
      </c>
      <c r="F1847" s="2" t="s">
        <v>66</v>
      </c>
      <c r="G1847" s="13"/>
      <c r="H1847" s="17" t="e">
        <f>H1848</f>
        <v>#REF!</v>
      </c>
    </row>
    <row r="1848" spans="1:8" s="10" customFormat="1" ht="38.25">
      <c r="A1848" s="1" t="s">
        <v>65</v>
      </c>
      <c r="B1848" s="2">
        <v>12</v>
      </c>
      <c r="C1848" s="2" t="s">
        <v>336</v>
      </c>
      <c r="D1848" s="2">
        <v>23</v>
      </c>
      <c r="E1848" s="2" t="s">
        <v>356</v>
      </c>
      <c r="F1848" s="2" t="s">
        <v>66</v>
      </c>
      <c r="G1848" s="13"/>
      <c r="H1848" s="17" t="e">
        <f>H1849</f>
        <v>#REF!</v>
      </c>
    </row>
    <row r="1849" spans="1:8" s="10" customFormat="1">
      <c r="A1849" s="1" t="s">
        <v>78</v>
      </c>
      <c r="B1849" s="2">
        <v>12</v>
      </c>
      <c r="C1849" s="2" t="s">
        <v>336</v>
      </c>
      <c r="D1849" s="2">
        <v>23</v>
      </c>
      <c r="E1849" s="2" t="s">
        <v>356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123</v>
      </c>
      <c r="B1850" s="2">
        <v>12</v>
      </c>
      <c r="C1850" s="2" t="s">
        <v>336</v>
      </c>
      <c r="D1850" s="2">
        <v>23</v>
      </c>
      <c r="E1850" s="2" t="s">
        <v>356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125</v>
      </c>
      <c r="B1851" s="2">
        <v>12</v>
      </c>
      <c r="C1851" s="2" t="s">
        <v>336</v>
      </c>
      <c r="D1851" s="2">
        <v>23</v>
      </c>
      <c r="E1851" s="2" t="s">
        <v>356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398</v>
      </c>
      <c r="B1853" s="2">
        <v>12</v>
      </c>
      <c r="C1853" s="2" t="s">
        <v>335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631</v>
      </c>
      <c r="B1854" s="2">
        <v>12</v>
      </c>
      <c r="C1854" s="2" t="s">
        <v>335</v>
      </c>
      <c r="D1854" s="2" t="s">
        <v>324</v>
      </c>
      <c r="E1854" s="2" t="s">
        <v>81</v>
      </c>
      <c r="F1854" s="2" t="s">
        <v>66</v>
      </c>
      <c r="G1854" s="13"/>
      <c r="H1854" s="17" t="e">
        <f>H1855+H1859+H1863</f>
        <v>#REF!</v>
      </c>
    </row>
    <row r="1855" spans="1:8" s="10" customFormat="1" ht="25.5">
      <c r="A1855" s="1" t="s">
        <v>676</v>
      </c>
      <c r="B1855" s="2">
        <v>12</v>
      </c>
      <c r="C1855" s="2" t="s">
        <v>335</v>
      </c>
      <c r="D1855" s="2" t="s">
        <v>324</v>
      </c>
      <c r="E1855" s="2">
        <v>2</v>
      </c>
      <c r="F1855" s="2" t="s">
        <v>66</v>
      </c>
      <c r="G1855" s="13"/>
      <c r="H1855" s="17" t="e">
        <f>H1856</f>
        <v>#REF!</v>
      </c>
    </row>
    <row r="1856" spans="1:8" s="10" customFormat="1">
      <c r="A1856" s="1" t="s">
        <v>260</v>
      </c>
      <c r="B1856" s="2">
        <v>12</v>
      </c>
      <c r="C1856" s="2" t="s">
        <v>335</v>
      </c>
      <c r="D1856" s="2" t="s">
        <v>324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261</v>
      </c>
      <c r="B1857" s="2">
        <v>12</v>
      </c>
      <c r="C1857" s="2" t="s">
        <v>335</v>
      </c>
      <c r="D1857" s="2" t="s">
        <v>324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77</v>
      </c>
      <c r="B1858" s="2">
        <v>12</v>
      </c>
      <c r="C1858" s="2" t="s">
        <v>335</v>
      </c>
      <c r="D1858" s="2" t="s">
        <v>324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57</v>
      </c>
      <c r="B1859" s="2">
        <v>12</v>
      </c>
      <c r="C1859" s="2" t="s">
        <v>335</v>
      </c>
      <c r="D1859" s="2" t="s">
        <v>324</v>
      </c>
      <c r="E1859" s="2">
        <v>4</v>
      </c>
      <c r="F1859" s="2" t="s">
        <v>66</v>
      </c>
      <c r="G1859" s="13"/>
      <c r="H1859" s="17" t="e">
        <f>H1860</f>
        <v>#REF!</v>
      </c>
    </row>
    <row r="1860" spans="1:8" s="10" customFormat="1">
      <c r="A1860" s="1" t="s">
        <v>260</v>
      </c>
      <c r="B1860" s="2">
        <v>12</v>
      </c>
      <c r="C1860" s="2" t="s">
        <v>335</v>
      </c>
      <c r="D1860" s="2" t="s">
        <v>324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261</v>
      </c>
      <c r="B1861" s="2">
        <v>12</v>
      </c>
      <c r="C1861" s="2" t="s">
        <v>335</v>
      </c>
      <c r="D1861" s="2" t="s">
        <v>324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77</v>
      </c>
      <c r="B1862" s="2">
        <v>12</v>
      </c>
      <c r="C1862" s="2" t="s">
        <v>335</v>
      </c>
      <c r="D1862" s="2" t="s">
        <v>324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58</v>
      </c>
      <c r="B1863" s="2">
        <v>12</v>
      </c>
      <c r="C1863" s="2" t="s">
        <v>335</v>
      </c>
      <c r="D1863" s="2" t="s">
        <v>324</v>
      </c>
      <c r="E1863" s="2">
        <v>5</v>
      </c>
      <c r="F1863" s="2" t="s">
        <v>66</v>
      </c>
      <c r="G1863" s="13"/>
      <c r="H1863" s="17" t="e">
        <f>H1864</f>
        <v>#REF!</v>
      </c>
    </row>
    <row r="1864" spans="1:8" s="10" customFormat="1">
      <c r="A1864" s="1" t="s">
        <v>260</v>
      </c>
      <c r="B1864" s="2">
        <v>12</v>
      </c>
      <c r="C1864" s="2" t="s">
        <v>335</v>
      </c>
      <c r="D1864" s="2" t="s">
        <v>324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261</v>
      </c>
      <c r="B1865" s="2">
        <v>12</v>
      </c>
      <c r="C1865" s="2" t="s">
        <v>335</v>
      </c>
      <c r="D1865" s="2" t="s">
        <v>324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77</v>
      </c>
      <c r="B1866" s="2">
        <v>12</v>
      </c>
      <c r="C1866" s="2" t="s">
        <v>335</v>
      </c>
      <c r="D1866" s="2" t="s">
        <v>324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638</v>
      </c>
      <c r="B1867" s="2">
        <v>12</v>
      </c>
      <c r="C1867" s="2" t="s">
        <v>335</v>
      </c>
      <c r="D1867" s="2">
        <v>23</v>
      </c>
      <c r="E1867" s="2" t="s">
        <v>81</v>
      </c>
      <c r="F1867" s="2" t="s">
        <v>66</v>
      </c>
      <c r="G1867" s="13"/>
      <c r="H1867" s="17" t="e">
        <f>H1868</f>
        <v>#REF!</v>
      </c>
    </row>
    <row r="1868" spans="1:8" s="10" customFormat="1" ht="38.25">
      <c r="A1868" s="1" t="s">
        <v>65</v>
      </c>
      <c r="B1868" s="2">
        <v>12</v>
      </c>
      <c r="C1868" s="2" t="s">
        <v>335</v>
      </c>
      <c r="D1868" s="2">
        <v>23</v>
      </c>
      <c r="E1868" s="2" t="s">
        <v>356</v>
      </c>
      <c r="F1868" s="2" t="s">
        <v>66</v>
      </c>
      <c r="G1868" s="13"/>
      <c r="H1868" s="17" t="e">
        <f>H1869+H1876</f>
        <v>#REF!</v>
      </c>
    </row>
    <row r="1869" spans="1:8" s="10" customFormat="1" ht="25.5">
      <c r="A1869" s="1" t="s">
        <v>755</v>
      </c>
      <c r="B1869" s="2">
        <v>12</v>
      </c>
      <c r="C1869" s="2" t="s">
        <v>335</v>
      </c>
      <c r="D1869" s="2" t="s">
        <v>150</v>
      </c>
      <c r="E1869" s="2" t="s">
        <v>356</v>
      </c>
      <c r="F1869" s="2" t="s">
        <v>71</v>
      </c>
      <c r="G1869" s="13"/>
      <c r="H1869" s="17" t="e">
        <f>H1870+H1872+H1874</f>
        <v>#REF!</v>
      </c>
    </row>
    <row r="1870" spans="1:8" s="10" customFormat="1" ht="51">
      <c r="A1870" s="1" t="s">
        <v>262</v>
      </c>
      <c r="B1870" s="2">
        <v>12</v>
      </c>
      <c r="C1870" s="2" t="s">
        <v>335</v>
      </c>
      <c r="D1870" s="2" t="s">
        <v>150</v>
      </c>
      <c r="E1870" s="2" t="s">
        <v>356</v>
      </c>
      <c r="F1870" s="2" t="s">
        <v>71</v>
      </c>
      <c r="G1870" s="13">
        <v>100</v>
      </c>
      <c r="H1870" s="17" t="e">
        <f>H1871</f>
        <v>#REF!</v>
      </c>
    </row>
    <row r="1871" spans="1:8" s="10" customFormat="1" ht="25.5">
      <c r="A1871" s="1" t="s">
        <v>76</v>
      </c>
      <c r="B1871" s="2">
        <v>12</v>
      </c>
      <c r="C1871" s="2" t="s">
        <v>335</v>
      </c>
      <c r="D1871" s="2" t="s">
        <v>150</v>
      </c>
      <c r="E1871" s="2" t="s">
        <v>356</v>
      </c>
      <c r="F1871" s="2" t="s">
        <v>71</v>
      </c>
      <c r="G1871" s="13">
        <v>120</v>
      </c>
      <c r="H1871" s="17" t="e">
        <f>#REF!</f>
        <v>#REF!</v>
      </c>
    </row>
    <row r="1872" spans="1:8" s="10" customFormat="1" ht="25.5">
      <c r="A1872" s="1" t="s">
        <v>261</v>
      </c>
      <c r="B1872" s="2">
        <v>12</v>
      </c>
      <c r="C1872" s="2" t="s">
        <v>335</v>
      </c>
      <c r="D1872" s="2" t="s">
        <v>150</v>
      </c>
      <c r="E1872" s="2" t="s">
        <v>356</v>
      </c>
      <c r="F1872" s="2" t="s">
        <v>71</v>
      </c>
      <c r="G1872" s="13">
        <v>200</v>
      </c>
      <c r="H1872" s="17" t="e">
        <f>H1873</f>
        <v>#REF!</v>
      </c>
    </row>
    <row r="1873" spans="1:8" s="10" customFormat="1" ht="25.5">
      <c r="A1873" s="1" t="s">
        <v>77</v>
      </c>
      <c r="B1873" s="2">
        <v>12</v>
      </c>
      <c r="C1873" s="2" t="s">
        <v>335</v>
      </c>
      <c r="D1873" s="2" t="s">
        <v>150</v>
      </c>
      <c r="E1873" s="2" t="s">
        <v>356</v>
      </c>
      <c r="F1873" s="2" t="s">
        <v>71</v>
      </c>
      <c r="G1873" s="13">
        <v>240</v>
      </c>
      <c r="H1873" s="17" t="e">
        <f>#REF!</f>
        <v>#REF!</v>
      </c>
    </row>
    <row r="1874" spans="1:8" s="10" customFormat="1">
      <c r="A1874" s="1" t="s">
        <v>92</v>
      </c>
      <c r="B1874" s="2">
        <v>12</v>
      </c>
      <c r="C1874" s="2" t="s">
        <v>335</v>
      </c>
      <c r="D1874" s="2" t="s">
        <v>150</v>
      </c>
      <c r="E1874" s="2" t="s">
        <v>356</v>
      </c>
      <c r="F1874" s="2" t="s">
        <v>71</v>
      </c>
      <c r="G1874" s="13">
        <v>800</v>
      </c>
      <c r="H1874" s="17" t="e">
        <f>H1875</f>
        <v>#REF!</v>
      </c>
    </row>
    <row r="1875" spans="1:8" s="10" customFormat="1">
      <c r="A1875" s="1" t="s">
        <v>80</v>
      </c>
      <c r="B1875" s="2">
        <v>12</v>
      </c>
      <c r="C1875" s="2" t="s">
        <v>335</v>
      </c>
      <c r="D1875" s="2" t="s">
        <v>150</v>
      </c>
      <c r="E1875" s="2" t="s">
        <v>356</v>
      </c>
      <c r="F1875" s="2" t="s">
        <v>71</v>
      </c>
      <c r="G1875" s="13">
        <v>850</v>
      </c>
      <c r="H1875" s="17" t="e">
        <f>#REF!</f>
        <v>#REF!</v>
      </c>
    </row>
    <row r="1876" spans="1:8" s="10" customFormat="1">
      <c r="A1876" s="1" t="s">
        <v>260</v>
      </c>
      <c r="B1876" s="2">
        <v>12</v>
      </c>
      <c r="C1876" s="2" t="s">
        <v>335</v>
      </c>
      <c r="D1876" s="2" t="s">
        <v>150</v>
      </c>
      <c r="E1876" s="2" t="s">
        <v>356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261</v>
      </c>
      <c r="B1877" s="2">
        <v>12</v>
      </c>
      <c r="C1877" s="2" t="s">
        <v>335</v>
      </c>
      <c r="D1877" s="2" t="s">
        <v>150</v>
      </c>
      <c r="E1877" s="2" t="s">
        <v>356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77</v>
      </c>
      <c r="B1878" s="2">
        <v>12</v>
      </c>
      <c r="C1878" s="2" t="s">
        <v>335</v>
      </c>
      <c r="D1878" s="2" t="s">
        <v>150</v>
      </c>
      <c r="E1878" s="2" t="s">
        <v>356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346</v>
      </c>
      <c r="B1880" s="2" t="s">
        <v>292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293</v>
      </c>
      <c r="B1881" s="2" t="s">
        <v>292</v>
      </c>
      <c r="C1881" s="2" t="s">
        <v>363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621</v>
      </c>
      <c r="B1882" s="2" t="s">
        <v>292</v>
      </c>
      <c r="C1882" s="2" t="s">
        <v>363</v>
      </c>
      <c r="D1882" s="2" t="s">
        <v>152</v>
      </c>
      <c r="E1882" s="2" t="s">
        <v>81</v>
      </c>
      <c r="F1882" s="2" t="s">
        <v>66</v>
      </c>
      <c r="G1882" s="13"/>
      <c r="H1882" s="17" t="e">
        <f t="shared" si="1"/>
        <v>#REF!</v>
      </c>
    </row>
    <row r="1883" spans="1:8" s="10" customFormat="1" ht="25.5">
      <c r="A1883" s="1" t="s">
        <v>158</v>
      </c>
      <c r="B1883" s="2" t="s">
        <v>292</v>
      </c>
      <c r="C1883" s="2" t="s">
        <v>363</v>
      </c>
      <c r="D1883" s="2" t="s">
        <v>152</v>
      </c>
      <c r="E1883" s="2" t="s">
        <v>83</v>
      </c>
      <c r="F1883" s="2" t="s">
        <v>66</v>
      </c>
      <c r="G1883" s="13"/>
      <c r="H1883" s="17" t="e">
        <f t="shared" si="1"/>
        <v>#REF!</v>
      </c>
    </row>
    <row r="1884" spans="1:8" s="10" customFormat="1">
      <c r="A1884" s="1" t="s">
        <v>345</v>
      </c>
      <c r="B1884" s="2" t="s">
        <v>292</v>
      </c>
      <c r="C1884" s="2" t="s">
        <v>363</v>
      </c>
      <c r="D1884" s="2" t="s">
        <v>152</v>
      </c>
      <c r="E1884" s="2" t="s">
        <v>83</v>
      </c>
      <c r="F1884" s="2" t="s">
        <v>162</v>
      </c>
      <c r="G1884" s="13"/>
      <c r="H1884" s="17" t="e">
        <f t="shared" si="1"/>
        <v>#REF!</v>
      </c>
    </row>
    <row r="1885" spans="1:8" s="10" customFormat="1">
      <c r="A1885" s="1" t="s">
        <v>163</v>
      </c>
      <c r="B1885" s="2" t="s">
        <v>292</v>
      </c>
      <c r="C1885" s="2" t="s">
        <v>363</v>
      </c>
      <c r="D1885" s="2" t="s">
        <v>152</v>
      </c>
      <c r="E1885" s="2" t="s">
        <v>83</v>
      </c>
      <c r="F1885" s="2" t="s">
        <v>162</v>
      </c>
      <c r="G1885" s="13" t="s">
        <v>164</v>
      </c>
      <c r="H1885" s="17" t="e">
        <f t="shared" si="1"/>
        <v>#REF!</v>
      </c>
    </row>
    <row r="1886" spans="1:8" s="10" customFormat="1">
      <c r="A1886" s="1" t="s">
        <v>165</v>
      </c>
      <c r="B1886" s="2" t="s">
        <v>292</v>
      </c>
      <c r="C1886" s="2" t="s">
        <v>363</v>
      </c>
      <c r="D1886" s="2" t="s">
        <v>152</v>
      </c>
      <c r="E1886" s="2" t="s">
        <v>83</v>
      </c>
      <c r="F1886" s="2" t="s">
        <v>162</v>
      </c>
      <c r="G1886" s="13">
        <v>720</v>
      </c>
      <c r="H1886" s="17" t="e">
        <f>#REF!</f>
        <v>#REF!</v>
      </c>
    </row>
    <row r="1887" spans="1:8" s="10" customFormat="1" ht="76.5">
      <c r="A1887" s="42" t="s">
        <v>339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332</v>
      </c>
      <c r="B1889" s="2" t="s">
        <v>326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442</v>
      </c>
      <c r="B1890" s="2" t="s">
        <v>326</v>
      </c>
      <c r="C1890" s="2" t="s">
        <v>363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621</v>
      </c>
      <c r="B1891" s="2" t="s">
        <v>326</v>
      </c>
      <c r="C1891" s="2" t="s">
        <v>363</v>
      </c>
      <c r="D1891" s="2" t="s">
        <v>152</v>
      </c>
      <c r="E1891" s="2" t="s">
        <v>81</v>
      </c>
      <c r="F1891" s="2" t="s">
        <v>66</v>
      </c>
      <c r="G1891" s="13"/>
      <c r="H1891" s="17" t="e">
        <f>H1892</f>
        <v>#REF!</v>
      </c>
    </row>
    <row r="1892" spans="1:8" s="10" customFormat="1" ht="38.25">
      <c r="A1892" s="1" t="s">
        <v>488</v>
      </c>
      <c r="B1892" s="2" t="s">
        <v>326</v>
      </c>
      <c r="C1892" s="2" t="s">
        <v>363</v>
      </c>
      <c r="D1892" s="2" t="s">
        <v>152</v>
      </c>
      <c r="E1892" s="2" t="s">
        <v>103</v>
      </c>
      <c r="F1892" s="2" t="s">
        <v>66</v>
      </c>
      <c r="G1892" s="13"/>
      <c r="H1892" s="17" t="e">
        <f>H1893+H1896</f>
        <v>#REF!</v>
      </c>
    </row>
    <row r="1893" spans="1:8" s="10" customFormat="1">
      <c r="A1893" s="1" t="s">
        <v>173</v>
      </c>
      <c r="B1893" s="2" t="s">
        <v>326</v>
      </c>
      <c r="C1893" s="2" t="s">
        <v>363</v>
      </c>
      <c r="D1893" s="2" t="s">
        <v>152</v>
      </c>
      <c r="E1893" s="2" t="s">
        <v>103</v>
      </c>
      <c r="F1893" s="2" t="s">
        <v>174</v>
      </c>
      <c r="G1893" s="13"/>
      <c r="H1893" s="17" t="e">
        <f>H1894</f>
        <v>#REF!</v>
      </c>
    </row>
    <row r="1894" spans="1:8" s="10" customFormat="1">
      <c r="A1894" s="1" t="s">
        <v>361</v>
      </c>
      <c r="B1894" s="2" t="s">
        <v>326</v>
      </c>
      <c r="C1894" s="2" t="s">
        <v>363</v>
      </c>
      <c r="D1894" s="2" t="s">
        <v>152</v>
      </c>
      <c r="E1894" s="2" t="s">
        <v>103</v>
      </c>
      <c r="F1894" s="2" t="s">
        <v>174</v>
      </c>
      <c r="G1894" s="13" t="s">
        <v>179</v>
      </c>
      <c r="H1894" s="17" t="e">
        <f>H1895</f>
        <v>#REF!</v>
      </c>
    </row>
    <row r="1895" spans="1:8" s="10" customFormat="1">
      <c r="A1895" s="1" t="s">
        <v>309</v>
      </c>
      <c r="B1895" s="2" t="s">
        <v>326</v>
      </c>
      <c r="C1895" s="2" t="s">
        <v>363</v>
      </c>
      <c r="D1895" s="2" t="s">
        <v>152</v>
      </c>
      <c r="E1895" s="2" t="s">
        <v>103</v>
      </c>
      <c r="F1895" s="2" t="s">
        <v>174</v>
      </c>
      <c r="G1895" s="13" t="s">
        <v>180</v>
      </c>
      <c r="H1895" s="17" t="e">
        <f>#REF!</f>
        <v>#REF!</v>
      </c>
    </row>
    <row r="1896" spans="1:8" s="10" customFormat="1" ht="25.5">
      <c r="A1896" s="1" t="s">
        <v>175</v>
      </c>
      <c r="B1896" s="2" t="s">
        <v>326</v>
      </c>
      <c r="C1896" s="2" t="s">
        <v>363</v>
      </c>
      <c r="D1896" s="2" t="s">
        <v>152</v>
      </c>
      <c r="E1896" s="2" t="s">
        <v>103</v>
      </c>
      <c r="F1896" s="2" t="s">
        <v>176</v>
      </c>
      <c r="G1896" s="13"/>
      <c r="H1896" s="17" t="e">
        <f>H1897</f>
        <v>#REF!</v>
      </c>
    </row>
    <row r="1897" spans="1:8" s="10" customFormat="1">
      <c r="A1897" s="1" t="s">
        <v>361</v>
      </c>
      <c r="B1897" s="2" t="s">
        <v>326</v>
      </c>
      <c r="C1897" s="2" t="s">
        <v>363</v>
      </c>
      <c r="D1897" s="2" t="s">
        <v>152</v>
      </c>
      <c r="E1897" s="2" t="s">
        <v>103</v>
      </c>
      <c r="F1897" s="2" t="s">
        <v>176</v>
      </c>
      <c r="G1897" s="13" t="s">
        <v>179</v>
      </c>
      <c r="H1897" s="17" t="e">
        <f>H1898</f>
        <v>#REF!</v>
      </c>
    </row>
    <row r="1898" spans="1:8" s="10" customFormat="1">
      <c r="A1898" s="1" t="s">
        <v>309</v>
      </c>
      <c r="B1898" s="2" t="s">
        <v>326</v>
      </c>
      <c r="C1898" s="2" t="s">
        <v>363</v>
      </c>
      <c r="D1898" s="2" t="s">
        <v>152</v>
      </c>
      <c r="E1898" s="2" t="s">
        <v>103</v>
      </c>
      <c r="F1898" s="2" t="s">
        <v>176</v>
      </c>
      <c r="G1898" s="13" t="s">
        <v>180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371</v>
      </c>
      <c r="B1900" s="2" t="s">
        <v>326</v>
      </c>
      <c r="C1900" s="2" t="s">
        <v>336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617</v>
      </c>
      <c r="B1901" s="2">
        <v>14</v>
      </c>
      <c r="C1901" s="2" t="s">
        <v>336</v>
      </c>
      <c r="D1901" s="2">
        <v>12</v>
      </c>
      <c r="E1901" s="2" t="s">
        <v>81</v>
      </c>
      <c r="F1901" s="2" t="s">
        <v>66</v>
      </c>
      <c r="G1901" s="13"/>
      <c r="H1901" s="17" t="e">
        <f>H1902</f>
        <v>#REF!</v>
      </c>
    </row>
    <row r="1902" spans="1:8" s="10" customFormat="1" ht="25.5">
      <c r="A1902" s="1" t="s">
        <v>224</v>
      </c>
      <c r="B1902" s="2">
        <v>14</v>
      </c>
      <c r="C1902" s="2" t="s">
        <v>336</v>
      </c>
      <c r="D1902" s="2">
        <v>12</v>
      </c>
      <c r="E1902" s="2">
        <v>3</v>
      </c>
      <c r="F1902" s="2" t="s">
        <v>66</v>
      </c>
      <c r="G1902" s="13"/>
      <c r="H1902" s="17" t="e">
        <f>H1903</f>
        <v>#REF!</v>
      </c>
    </row>
    <row r="1903" spans="1:8" s="10" customFormat="1" ht="51">
      <c r="A1903" s="1" t="s">
        <v>299</v>
      </c>
      <c r="B1903" s="2">
        <v>14</v>
      </c>
      <c r="C1903" s="2" t="s">
        <v>336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361</v>
      </c>
      <c r="B1904" s="2">
        <v>14</v>
      </c>
      <c r="C1904" s="2" t="s">
        <v>336</v>
      </c>
      <c r="D1904" s="2">
        <v>12</v>
      </c>
      <c r="E1904" s="2">
        <v>3</v>
      </c>
      <c r="F1904" s="2">
        <v>7804</v>
      </c>
      <c r="G1904" s="13" t="s">
        <v>179</v>
      </c>
      <c r="H1904" s="17" t="e">
        <f>H1905</f>
        <v>#REF!</v>
      </c>
    </row>
    <row r="1905" spans="1:8" s="10" customFormat="1">
      <c r="A1905" s="1" t="s">
        <v>108</v>
      </c>
      <c r="B1905" s="2">
        <v>14</v>
      </c>
      <c r="C1905" s="2" t="s">
        <v>336</v>
      </c>
      <c r="D1905" s="2">
        <v>12</v>
      </c>
      <c r="E1905" s="2">
        <v>3</v>
      </c>
      <c r="F1905" s="2">
        <v>7804</v>
      </c>
      <c r="G1905" s="13" t="s">
        <v>180</v>
      </c>
      <c r="H1905" s="17" t="e">
        <f>#REF!</f>
        <v>#REF!</v>
      </c>
    </row>
    <row r="1906" spans="1:8" ht="38.25">
      <c r="A1906" s="1" t="s">
        <v>621</v>
      </c>
      <c r="B1906" s="2" t="s">
        <v>326</v>
      </c>
      <c r="C1906" s="2" t="s">
        <v>336</v>
      </c>
      <c r="D1906" s="2" t="s">
        <v>152</v>
      </c>
      <c r="E1906" s="2" t="s">
        <v>81</v>
      </c>
      <c r="F1906" s="2" t="s">
        <v>66</v>
      </c>
      <c r="G1906" s="13"/>
      <c r="H1906" s="17" t="e">
        <f>H1907</f>
        <v>#REF!</v>
      </c>
    </row>
    <row r="1907" spans="1:8" ht="38.25">
      <c r="A1907" s="1" t="s">
        <v>488</v>
      </c>
      <c r="B1907" s="2" t="s">
        <v>326</v>
      </c>
      <c r="C1907" s="2" t="s">
        <v>336</v>
      </c>
      <c r="D1907" s="2" t="s">
        <v>152</v>
      </c>
      <c r="E1907" s="2" t="s">
        <v>103</v>
      </c>
      <c r="F1907" s="2" t="s">
        <v>66</v>
      </c>
      <c r="G1907" s="13"/>
      <c r="H1907" s="17" t="e">
        <f>H1908</f>
        <v>#REF!</v>
      </c>
    </row>
    <row r="1908" spans="1:8" s="10" customFormat="1" ht="25.5">
      <c r="A1908" s="1" t="s">
        <v>486</v>
      </c>
      <c r="B1908" s="2" t="s">
        <v>326</v>
      </c>
      <c r="C1908" s="2" t="s">
        <v>336</v>
      </c>
      <c r="D1908" s="2" t="s">
        <v>152</v>
      </c>
      <c r="E1908" s="2" t="s">
        <v>103</v>
      </c>
      <c r="F1908" s="2" t="s">
        <v>485</v>
      </c>
      <c r="G1908" s="13"/>
      <c r="H1908" s="17" t="e">
        <f>H1909</f>
        <v>#REF!</v>
      </c>
    </row>
    <row r="1909" spans="1:8">
      <c r="A1909" s="1" t="s">
        <v>361</v>
      </c>
      <c r="B1909" s="2" t="s">
        <v>326</v>
      </c>
      <c r="C1909" s="2" t="s">
        <v>336</v>
      </c>
      <c r="D1909" s="2" t="s">
        <v>152</v>
      </c>
      <c r="E1909" s="2" t="s">
        <v>103</v>
      </c>
      <c r="F1909" s="2" t="s">
        <v>485</v>
      </c>
      <c r="G1909" s="13" t="s">
        <v>179</v>
      </c>
      <c r="H1909" s="17" t="e">
        <f>H1910</f>
        <v>#REF!</v>
      </c>
    </row>
    <row r="1910" spans="1:8">
      <c r="A1910" s="1" t="s">
        <v>309</v>
      </c>
      <c r="B1910" s="2" t="s">
        <v>326</v>
      </c>
      <c r="C1910" s="2" t="s">
        <v>336</v>
      </c>
      <c r="D1910" s="2" t="s">
        <v>152</v>
      </c>
      <c r="E1910" s="2" t="s">
        <v>103</v>
      </c>
      <c r="F1910" s="2" t="s">
        <v>485</v>
      </c>
      <c r="G1910" s="13" t="s">
        <v>180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317</v>
      </c>
      <c r="B1912" s="2" t="s">
        <v>326</v>
      </c>
      <c r="C1912" s="2" t="s">
        <v>359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585</v>
      </c>
      <c r="B1913" s="2" t="s">
        <v>326</v>
      </c>
      <c r="C1913" s="2" t="s">
        <v>359</v>
      </c>
      <c r="D1913" s="2" t="s">
        <v>359</v>
      </c>
      <c r="E1913" s="2" t="s">
        <v>81</v>
      </c>
      <c r="F1913" s="2" t="s">
        <v>66</v>
      </c>
      <c r="G1913" s="13"/>
      <c r="H1913" s="17" t="e">
        <f>H1914</f>
        <v>#REF!</v>
      </c>
    </row>
    <row r="1914" spans="1:8" s="10" customFormat="1">
      <c r="A1914" s="1" t="s">
        <v>525</v>
      </c>
      <c r="B1914" s="2" t="s">
        <v>326</v>
      </c>
      <c r="C1914" s="2" t="s">
        <v>359</v>
      </c>
      <c r="D1914" s="2" t="s">
        <v>359</v>
      </c>
      <c r="E1914" s="2">
        <v>8</v>
      </c>
      <c r="F1914" s="2" t="s">
        <v>66</v>
      </c>
      <c r="G1914" s="13"/>
      <c r="H1914" s="17" t="e">
        <f>H1915</f>
        <v>#REF!</v>
      </c>
    </row>
    <row r="1915" spans="1:8" s="10" customFormat="1" ht="25.5">
      <c r="A1915" s="1" t="s">
        <v>222</v>
      </c>
      <c r="B1915" s="2" t="s">
        <v>326</v>
      </c>
      <c r="C1915" s="2" t="s">
        <v>359</v>
      </c>
      <c r="D1915" s="2" t="s">
        <v>359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361</v>
      </c>
      <c r="B1916" s="2" t="s">
        <v>326</v>
      </c>
      <c r="C1916" s="2" t="s">
        <v>359</v>
      </c>
      <c r="D1916" s="2" t="s">
        <v>359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108</v>
      </c>
      <c r="B1917" s="2" t="s">
        <v>326</v>
      </c>
      <c r="C1917" s="2" t="s">
        <v>359</v>
      </c>
      <c r="D1917" s="2" t="s">
        <v>359</v>
      </c>
      <c r="E1917" s="2">
        <v>8</v>
      </c>
      <c r="F1917" s="2">
        <v>7846</v>
      </c>
      <c r="G1917" s="13" t="s">
        <v>109</v>
      </c>
      <c r="H1917" s="17" t="e">
        <f>#REF!</f>
        <v>#REF!</v>
      </c>
    </row>
    <row r="1918" spans="1:8" s="10" customFormat="1" ht="38.25">
      <c r="A1918" s="1" t="s">
        <v>621</v>
      </c>
      <c r="B1918" s="2" t="s">
        <v>326</v>
      </c>
      <c r="C1918" s="2" t="s">
        <v>359</v>
      </c>
      <c r="D1918" s="2" t="s">
        <v>152</v>
      </c>
      <c r="E1918" s="2" t="s">
        <v>81</v>
      </c>
      <c r="F1918" s="2" t="s">
        <v>66</v>
      </c>
      <c r="G1918" s="13"/>
      <c r="H1918" s="17" t="e">
        <f>H1919+H1929</f>
        <v>#REF!</v>
      </c>
    </row>
    <row r="1919" spans="1:8" s="10" customFormat="1" ht="38.25">
      <c r="A1919" s="1" t="s">
        <v>754</v>
      </c>
      <c r="B1919" s="2" t="s">
        <v>326</v>
      </c>
      <c r="C1919" s="2" t="s">
        <v>359</v>
      </c>
      <c r="D1919" s="2" t="s">
        <v>152</v>
      </c>
      <c r="E1919" s="2" t="s">
        <v>82</v>
      </c>
      <c r="F1919" s="2" t="s">
        <v>66</v>
      </c>
      <c r="G1919" s="13"/>
      <c r="H1919" s="17" t="e">
        <f>H1920+H1923+H1926</f>
        <v>#REF!</v>
      </c>
    </row>
    <row r="1920" spans="1:8" s="10" customFormat="1" ht="25.5">
      <c r="A1920" s="1" t="s">
        <v>308</v>
      </c>
      <c r="B1920" s="2" t="s">
        <v>326</v>
      </c>
      <c r="C1920" s="2" t="s">
        <v>359</v>
      </c>
      <c r="D1920" s="2" t="s">
        <v>152</v>
      </c>
      <c r="E1920" s="2" t="s">
        <v>82</v>
      </c>
      <c r="F1920" s="2" t="s">
        <v>487</v>
      </c>
      <c r="G1920" s="13"/>
      <c r="H1920" s="17" t="e">
        <f>H1921</f>
        <v>#REF!</v>
      </c>
    </row>
    <row r="1921" spans="1:8" s="10" customFormat="1">
      <c r="A1921" s="1" t="s">
        <v>361</v>
      </c>
      <c r="B1921" s="2" t="s">
        <v>326</v>
      </c>
      <c r="C1921" s="2" t="s">
        <v>359</v>
      </c>
      <c r="D1921" s="2" t="s">
        <v>152</v>
      </c>
      <c r="E1921" s="2" t="s">
        <v>82</v>
      </c>
      <c r="F1921" s="2" t="s">
        <v>487</v>
      </c>
      <c r="G1921" s="13" t="s">
        <v>179</v>
      </c>
      <c r="H1921" s="17" t="e">
        <f>H1922</f>
        <v>#REF!</v>
      </c>
    </row>
    <row r="1922" spans="1:8" s="10" customFormat="1">
      <c r="A1922" s="1" t="s">
        <v>381</v>
      </c>
      <c r="B1922" s="2" t="s">
        <v>326</v>
      </c>
      <c r="C1922" s="2" t="s">
        <v>359</v>
      </c>
      <c r="D1922" s="2" t="s">
        <v>152</v>
      </c>
      <c r="E1922" s="2" t="s">
        <v>82</v>
      </c>
      <c r="F1922" s="2" t="s">
        <v>487</v>
      </c>
      <c r="G1922" s="13" t="s">
        <v>139</v>
      </c>
      <c r="H1922" s="17" t="e">
        <f>#REF!</f>
        <v>#REF!</v>
      </c>
    </row>
    <row r="1923" spans="1:8" s="10" customFormat="1" ht="25.5">
      <c r="A1923" s="1" t="s">
        <v>393</v>
      </c>
      <c r="B1923" s="2" t="s">
        <v>326</v>
      </c>
      <c r="C1923" s="2" t="s">
        <v>359</v>
      </c>
      <c r="D1923" s="2" t="s">
        <v>152</v>
      </c>
      <c r="E1923" s="2" t="s">
        <v>82</v>
      </c>
      <c r="F1923" s="2" t="s">
        <v>169</v>
      </c>
      <c r="G1923" s="13"/>
      <c r="H1923" s="17" t="e">
        <f>H1924</f>
        <v>#REF!</v>
      </c>
    </row>
    <row r="1924" spans="1:8" s="10" customFormat="1">
      <c r="A1924" s="1" t="s">
        <v>361</v>
      </c>
      <c r="B1924" s="2" t="s">
        <v>326</v>
      </c>
      <c r="C1924" s="2" t="s">
        <v>359</v>
      </c>
      <c r="D1924" s="2" t="s">
        <v>152</v>
      </c>
      <c r="E1924" s="2" t="s">
        <v>82</v>
      </c>
      <c r="F1924" s="2" t="s">
        <v>169</v>
      </c>
      <c r="G1924" s="13" t="s">
        <v>179</v>
      </c>
      <c r="H1924" s="17" t="e">
        <f>H1925</f>
        <v>#REF!</v>
      </c>
    </row>
    <row r="1925" spans="1:8" s="10" customFormat="1">
      <c r="A1925" s="1" t="s">
        <v>108</v>
      </c>
      <c r="B1925" s="2" t="s">
        <v>326</v>
      </c>
      <c r="C1925" s="2" t="s">
        <v>359</v>
      </c>
      <c r="D1925" s="2" t="s">
        <v>152</v>
      </c>
      <c r="E1925" s="2" t="s">
        <v>82</v>
      </c>
      <c r="F1925" s="2" t="s">
        <v>169</v>
      </c>
      <c r="G1925" s="13" t="s">
        <v>109</v>
      </c>
      <c r="H1925" s="17" t="e">
        <f>#REF!</f>
        <v>#REF!</v>
      </c>
    </row>
    <row r="1926" spans="1:8" s="10" customFormat="1" ht="51">
      <c r="A1926" s="1" t="s">
        <v>358</v>
      </c>
      <c r="B1926" s="2" t="s">
        <v>326</v>
      </c>
      <c r="C1926" s="2" t="s">
        <v>359</v>
      </c>
      <c r="D1926" s="2" t="s">
        <v>152</v>
      </c>
      <c r="E1926" s="2" t="s">
        <v>82</v>
      </c>
      <c r="F1926" s="2" t="s">
        <v>181</v>
      </c>
      <c r="G1926" s="13"/>
      <c r="H1926" s="17" t="e">
        <f>H1927</f>
        <v>#REF!</v>
      </c>
    </row>
    <row r="1927" spans="1:8" s="10" customFormat="1">
      <c r="A1927" s="1" t="s">
        <v>361</v>
      </c>
      <c r="B1927" s="2" t="s">
        <v>326</v>
      </c>
      <c r="C1927" s="2" t="s">
        <v>359</v>
      </c>
      <c r="D1927" s="2" t="s">
        <v>152</v>
      </c>
      <c r="E1927" s="2" t="s">
        <v>82</v>
      </c>
      <c r="F1927" s="2" t="s">
        <v>181</v>
      </c>
      <c r="G1927" s="13" t="s">
        <v>179</v>
      </c>
      <c r="H1927" s="17" t="e">
        <f>H1928</f>
        <v>#REF!</v>
      </c>
    </row>
    <row r="1928" spans="1:8" s="10" customFormat="1">
      <c r="A1928" s="1" t="s">
        <v>108</v>
      </c>
      <c r="B1928" s="2" t="s">
        <v>326</v>
      </c>
      <c r="C1928" s="2" t="s">
        <v>359</v>
      </c>
      <c r="D1928" s="2" t="s">
        <v>152</v>
      </c>
      <c r="E1928" s="2" t="s">
        <v>82</v>
      </c>
      <c r="F1928" s="2" t="s">
        <v>181</v>
      </c>
      <c r="G1928" s="13" t="s">
        <v>109</v>
      </c>
      <c r="H1928" s="17" t="e">
        <f>#REF!</f>
        <v>#REF!</v>
      </c>
    </row>
    <row r="1929" spans="1:8" s="10" customFormat="1" ht="38.25">
      <c r="A1929" s="1" t="s">
        <v>488</v>
      </c>
      <c r="B1929" s="2" t="s">
        <v>326</v>
      </c>
      <c r="C1929" s="2" t="s">
        <v>359</v>
      </c>
      <c r="D1929" s="2" t="s">
        <v>152</v>
      </c>
      <c r="E1929" s="2" t="s">
        <v>103</v>
      </c>
      <c r="F1929" s="2" t="s">
        <v>66</v>
      </c>
      <c r="G1929" s="13"/>
      <c r="H1929" s="17" t="e">
        <f>H1930+H1933+H1936</f>
        <v>#REF!</v>
      </c>
    </row>
    <row r="1930" spans="1:8" s="10" customFormat="1">
      <c r="A1930" s="1" t="s">
        <v>173</v>
      </c>
      <c r="B1930" s="2" t="s">
        <v>326</v>
      </c>
      <c r="C1930" s="2" t="s">
        <v>359</v>
      </c>
      <c r="D1930" s="2" t="s">
        <v>152</v>
      </c>
      <c r="E1930" s="2" t="s">
        <v>103</v>
      </c>
      <c r="F1930" s="2" t="s">
        <v>174</v>
      </c>
      <c r="G1930" s="13"/>
      <c r="H1930" s="17" t="e">
        <f>H1931</f>
        <v>#REF!</v>
      </c>
    </row>
    <row r="1931" spans="1:8" s="10" customFormat="1">
      <c r="A1931" s="1" t="s">
        <v>361</v>
      </c>
      <c r="B1931" s="2" t="s">
        <v>326</v>
      </c>
      <c r="C1931" s="2" t="s">
        <v>359</v>
      </c>
      <c r="D1931" s="2" t="s">
        <v>152</v>
      </c>
      <c r="E1931" s="2" t="s">
        <v>103</v>
      </c>
      <c r="F1931" s="2" t="s">
        <v>174</v>
      </c>
      <c r="G1931" s="13" t="s">
        <v>179</v>
      </c>
      <c r="H1931" s="17" t="e">
        <f>H1932</f>
        <v>#REF!</v>
      </c>
    </row>
    <row r="1932" spans="1:8" s="10" customFormat="1">
      <c r="A1932" s="1" t="s">
        <v>101</v>
      </c>
      <c r="B1932" s="2" t="s">
        <v>326</v>
      </c>
      <c r="C1932" s="2" t="s">
        <v>359</v>
      </c>
      <c r="D1932" s="2" t="s">
        <v>152</v>
      </c>
      <c r="E1932" s="2" t="s">
        <v>103</v>
      </c>
      <c r="F1932" s="2" t="s">
        <v>174</v>
      </c>
      <c r="G1932" s="13" t="s">
        <v>102</v>
      </c>
      <c r="H1932" s="17" t="e">
        <f>#REF!</f>
        <v>#REF!</v>
      </c>
    </row>
    <row r="1933" spans="1:8" s="10" customFormat="1">
      <c r="A1933" s="1" t="s">
        <v>402</v>
      </c>
      <c r="B1933" s="2" t="s">
        <v>326</v>
      </c>
      <c r="C1933" s="2" t="s">
        <v>359</v>
      </c>
      <c r="D1933" s="2" t="s">
        <v>152</v>
      </c>
      <c r="E1933" s="2" t="s">
        <v>103</v>
      </c>
      <c r="F1933" s="2" t="s">
        <v>177</v>
      </c>
      <c r="G1933" s="13"/>
      <c r="H1933" s="17" t="e">
        <f>H1934</f>
        <v>#REF!</v>
      </c>
    </row>
    <row r="1934" spans="1:8" s="10" customFormat="1">
      <c r="A1934" s="1" t="s">
        <v>361</v>
      </c>
      <c r="B1934" s="2" t="s">
        <v>326</v>
      </c>
      <c r="C1934" s="2" t="s">
        <v>359</v>
      </c>
      <c r="D1934" s="2" t="s">
        <v>152</v>
      </c>
      <c r="E1934" s="2" t="s">
        <v>103</v>
      </c>
      <c r="F1934" s="2" t="s">
        <v>177</v>
      </c>
      <c r="G1934" s="13" t="s">
        <v>179</v>
      </c>
      <c r="H1934" s="17" t="e">
        <f>H1935</f>
        <v>#REF!</v>
      </c>
    </row>
    <row r="1935" spans="1:8" s="10" customFormat="1">
      <c r="A1935" s="1" t="s">
        <v>108</v>
      </c>
      <c r="B1935" s="2" t="s">
        <v>326</v>
      </c>
      <c r="C1935" s="2" t="s">
        <v>359</v>
      </c>
      <c r="D1935" s="2" t="s">
        <v>152</v>
      </c>
      <c r="E1935" s="2" t="s">
        <v>103</v>
      </c>
      <c r="F1935" s="2" t="s">
        <v>177</v>
      </c>
      <c r="G1935" s="13" t="s">
        <v>109</v>
      </c>
      <c r="H1935" s="17" t="e">
        <f>#REF!</f>
        <v>#REF!</v>
      </c>
    </row>
    <row r="1936" spans="1:8" s="10" customFormat="1" ht="38.25">
      <c r="A1936" s="1" t="s">
        <v>329</v>
      </c>
      <c r="B1936" s="2" t="s">
        <v>326</v>
      </c>
      <c r="C1936" s="2" t="s">
        <v>359</v>
      </c>
      <c r="D1936" s="2" t="s">
        <v>152</v>
      </c>
      <c r="E1936" s="2" t="s">
        <v>103</v>
      </c>
      <c r="F1936" s="2" t="s">
        <v>178</v>
      </c>
      <c r="G1936" s="13"/>
      <c r="H1936" s="17" t="e">
        <f>H1937</f>
        <v>#REF!</v>
      </c>
    </row>
    <row r="1937" spans="1:8" s="10" customFormat="1">
      <c r="A1937" s="1" t="s">
        <v>361</v>
      </c>
      <c r="B1937" s="2" t="s">
        <v>326</v>
      </c>
      <c r="C1937" s="2" t="s">
        <v>359</v>
      </c>
      <c r="D1937" s="2" t="s">
        <v>152</v>
      </c>
      <c r="E1937" s="2" t="s">
        <v>103</v>
      </c>
      <c r="F1937" s="2" t="s">
        <v>178</v>
      </c>
      <c r="G1937" s="13" t="s">
        <v>179</v>
      </c>
      <c r="H1937" s="17" t="e">
        <f>H1938</f>
        <v>#REF!</v>
      </c>
    </row>
    <row r="1938" spans="1:8" s="10" customFormat="1">
      <c r="A1938" s="1" t="s">
        <v>101</v>
      </c>
      <c r="B1938" s="2" t="s">
        <v>326</v>
      </c>
      <c r="C1938" s="2" t="s">
        <v>359</v>
      </c>
      <c r="D1938" s="2" t="s">
        <v>152</v>
      </c>
      <c r="E1938" s="2" t="s">
        <v>103</v>
      </c>
      <c r="F1938" s="2" t="s">
        <v>178</v>
      </c>
      <c r="G1938" s="13" t="s">
        <v>102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351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20"/>
  <sheetViews>
    <sheetView tabSelected="1" topLeftCell="B483" zoomScaleSheetLayoutView="90" workbookViewId="0">
      <selection activeCell="K519" sqref="K519"/>
    </sheetView>
  </sheetViews>
  <sheetFormatPr defaultColWidth="9.140625" defaultRowHeight="12.75"/>
  <cols>
    <col min="1" max="1" width="5" style="49" hidden="1" customWidth="1"/>
    <col min="2" max="2" width="74.85546875" style="50" customWidth="1"/>
    <col min="3" max="3" width="14.42578125" style="74" customWidth="1"/>
    <col min="4" max="4" width="4.7109375" style="59" customWidth="1"/>
    <col min="5" max="5" width="12.42578125" style="50" hidden="1" customWidth="1"/>
    <col min="6" max="6" width="12.7109375" style="50" hidden="1" customWidth="1"/>
    <col min="7" max="7" width="13.140625" style="50" customWidth="1"/>
    <col min="8" max="9" width="12.5703125" style="50" hidden="1" customWidth="1"/>
    <col min="10" max="10" width="12.5703125" style="50" customWidth="1"/>
    <col min="11" max="11" width="0.140625" style="50" hidden="1" customWidth="1"/>
    <col min="12" max="12" width="12.5703125" style="50" hidden="1" customWidth="1"/>
    <col min="13" max="13" width="12.5703125" style="50" customWidth="1"/>
    <col min="14" max="14" width="11.7109375" style="147" customWidth="1"/>
    <col min="15" max="15" width="11.7109375" style="50" customWidth="1"/>
    <col min="16" max="16384" width="9.140625" style="50"/>
  </cols>
  <sheetData>
    <row r="1" spans="1:14" ht="12.75" hidden="1" customHeight="1">
      <c r="D1" s="51"/>
      <c r="E1" s="100"/>
      <c r="F1" s="100"/>
      <c r="G1" s="100"/>
      <c r="H1" s="100"/>
      <c r="I1" s="100"/>
      <c r="J1" s="100"/>
      <c r="K1" s="52"/>
    </row>
    <row r="2" spans="1:14">
      <c r="D2" s="51"/>
      <c r="E2" s="100"/>
      <c r="F2" s="100"/>
      <c r="G2" s="100"/>
      <c r="H2" s="100"/>
      <c r="I2" s="100"/>
      <c r="J2" s="100"/>
      <c r="K2" s="100"/>
    </row>
    <row r="3" spans="1:14">
      <c r="D3" s="51"/>
      <c r="E3" s="100"/>
      <c r="F3" s="100"/>
      <c r="G3" s="100"/>
      <c r="H3" s="100"/>
      <c r="I3" s="100"/>
      <c r="J3" s="100"/>
      <c r="K3" s="100"/>
      <c r="M3" s="100" t="s">
        <v>1006</v>
      </c>
    </row>
    <row r="4" spans="1:14">
      <c r="D4" s="51"/>
      <c r="E4" s="100"/>
      <c r="F4" s="100"/>
      <c r="G4" s="100"/>
      <c r="H4" s="100"/>
      <c r="I4" s="100"/>
      <c r="J4" s="100"/>
      <c r="K4" s="100"/>
      <c r="M4" s="157" t="s">
        <v>782</v>
      </c>
    </row>
    <row r="5" spans="1:14">
      <c r="D5" s="51"/>
      <c r="E5" s="100"/>
      <c r="F5" s="100"/>
      <c r="G5" s="100"/>
      <c r="H5" s="100"/>
      <c r="I5" s="100"/>
      <c r="J5" s="100"/>
      <c r="K5" s="100"/>
      <c r="M5" s="157" t="s">
        <v>870</v>
      </c>
    </row>
    <row r="6" spans="1:14">
      <c r="D6" s="51"/>
      <c r="E6" s="100"/>
      <c r="F6" s="100"/>
      <c r="G6" s="100"/>
      <c r="H6" s="100"/>
      <c r="I6" s="100"/>
      <c r="J6" s="100"/>
      <c r="K6" s="100"/>
      <c r="M6" s="158" t="s">
        <v>1007</v>
      </c>
    </row>
    <row r="7" spans="1:14">
      <c r="D7" s="51"/>
      <c r="E7" s="100"/>
      <c r="F7" s="100"/>
      <c r="G7" s="100"/>
      <c r="H7" s="100"/>
      <c r="I7" s="100"/>
      <c r="J7" s="100"/>
      <c r="K7" s="100"/>
    </row>
    <row r="8" spans="1:14" ht="39.75" customHeight="1">
      <c r="B8" s="164" t="s">
        <v>1008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</row>
    <row r="9" spans="1:14">
      <c r="B9" s="53"/>
      <c r="C9" s="53"/>
      <c r="D9" s="53"/>
      <c r="E9" s="52"/>
      <c r="F9" s="52"/>
      <c r="G9" s="52"/>
      <c r="H9" s="52"/>
      <c r="I9" s="52"/>
      <c r="J9" s="52"/>
      <c r="K9" s="52"/>
    </row>
    <row r="10" spans="1:14" ht="18" customHeight="1">
      <c r="A10" s="54" t="s">
        <v>498</v>
      </c>
      <c r="B10" s="165" t="s">
        <v>383</v>
      </c>
      <c r="C10" s="165" t="s">
        <v>499</v>
      </c>
      <c r="D10" s="165" t="s">
        <v>761</v>
      </c>
      <c r="E10" s="167" t="s">
        <v>959</v>
      </c>
      <c r="F10" s="168"/>
      <c r="G10" s="168"/>
      <c r="H10" s="168"/>
      <c r="I10" s="168"/>
      <c r="J10" s="168"/>
      <c r="K10" s="168"/>
      <c r="L10" s="168"/>
      <c r="M10" s="169"/>
    </row>
    <row r="11" spans="1:14" ht="27.75" customHeight="1">
      <c r="A11" s="114"/>
      <c r="B11" s="166"/>
      <c r="C11" s="166"/>
      <c r="D11" s="166"/>
      <c r="E11" s="139" t="s">
        <v>843</v>
      </c>
      <c r="F11" s="139" t="s">
        <v>844</v>
      </c>
      <c r="G11" s="139" t="s">
        <v>853</v>
      </c>
      <c r="H11" s="140" t="s">
        <v>843</v>
      </c>
      <c r="I11" s="140" t="s">
        <v>844</v>
      </c>
      <c r="J11" s="139" t="s">
        <v>871</v>
      </c>
      <c r="K11" s="140" t="s">
        <v>843</v>
      </c>
      <c r="L11" s="140" t="s">
        <v>844</v>
      </c>
      <c r="M11" s="139" t="s">
        <v>1009</v>
      </c>
    </row>
    <row r="12" spans="1:14" s="73" customFormat="1" ht="11.25">
      <c r="A12" s="72">
        <v>1</v>
      </c>
      <c r="B12" s="70">
        <v>1</v>
      </c>
      <c r="C12" s="70">
        <v>2</v>
      </c>
      <c r="D12" s="71" t="s">
        <v>103</v>
      </c>
      <c r="E12" s="70">
        <v>4</v>
      </c>
      <c r="F12" s="70">
        <v>5</v>
      </c>
      <c r="G12" s="70">
        <v>4</v>
      </c>
      <c r="H12" s="105">
        <v>7</v>
      </c>
      <c r="I12" s="105">
        <v>8</v>
      </c>
      <c r="J12" s="105">
        <v>5</v>
      </c>
      <c r="K12" s="70">
        <v>10</v>
      </c>
      <c r="L12" s="128">
        <v>11</v>
      </c>
      <c r="M12" s="128">
        <v>6</v>
      </c>
      <c r="N12" s="148"/>
    </row>
    <row r="13" spans="1:14">
      <c r="A13" s="57"/>
      <c r="B13" s="55"/>
      <c r="C13" s="55"/>
      <c r="D13" s="56"/>
      <c r="E13" s="75"/>
      <c r="F13" s="75"/>
      <c r="G13" s="75"/>
      <c r="H13" s="75"/>
      <c r="I13" s="75"/>
      <c r="J13" s="75"/>
      <c r="K13" s="75"/>
      <c r="L13" s="129"/>
      <c r="M13" s="129"/>
    </row>
    <row r="14" spans="1:14" ht="24">
      <c r="A14" s="60"/>
      <c r="B14" s="83" t="s">
        <v>915</v>
      </c>
      <c r="C14" s="84"/>
      <c r="D14" s="115"/>
      <c r="E14" s="108">
        <f>E15+E26+E30+E50+E56+E164+E195+E217+E228+E237+E258+E268+E287+E296+E321+E369</f>
        <v>846317525.66999996</v>
      </c>
      <c r="F14" s="108">
        <f>F15+F26+F30+F50+F56+F164+F195+F217+F228+F237+F258+F268+F287+F296+F321+F369</f>
        <v>0</v>
      </c>
      <c r="G14" s="108">
        <f>E14+F14</f>
        <v>846317525.66999996</v>
      </c>
      <c r="H14" s="108">
        <f>H15+H26+H30+H50+H56+H164+H195+H217+H228+H237+H258+H268+H287+H296+H321+H369</f>
        <v>839521123.31999993</v>
      </c>
      <c r="I14" s="108">
        <f>I15+I26+I30+I50+I56+I164+I195+I217+I228+I237+I258+I268+I287+I296+I321+I369</f>
        <v>0</v>
      </c>
      <c r="J14" s="108">
        <f>H14+I14</f>
        <v>839521123.31999993</v>
      </c>
      <c r="K14" s="108">
        <f>K15+K26+K30+K50+K56+K164+K195+K217+K228+K237+K258+K268+K287+K296+K321+K369</f>
        <v>835493161.78999984</v>
      </c>
      <c r="L14" s="108">
        <f>L15+L26+L30+L50+L56+L164+L195+L217+L228+L237+L258+L268+L287+L296+L321+L369</f>
        <v>0</v>
      </c>
      <c r="M14" s="108">
        <f>K14+L14</f>
        <v>835493161.78999984</v>
      </c>
    </row>
    <row r="15" spans="1:14" ht="24">
      <c r="A15" s="60"/>
      <c r="B15" s="83" t="s">
        <v>872</v>
      </c>
      <c r="C15" s="84" t="s">
        <v>7</v>
      </c>
      <c r="D15" s="116"/>
      <c r="E15" s="108">
        <f>E16+E23</f>
        <v>400000</v>
      </c>
      <c r="F15" s="108">
        <f>F16+F23</f>
        <v>0</v>
      </c>
      <c r="G15" s="108">
        <f t="shared" ref="G15:G75" si="0">E15+F15</f>
        <v>400000</v>
      </c>
      <c r="H15" s="108">
        <f>H16+H23</f>
        <v>400000</v>
      </c>
      <c r="I15" s="108">
        <f>I16+I23</f>
        <v>0</v>
      </c>
      <c r="J15" s="108">
        <f t="shared" ref="J15:J75" si="1">H15+I15</f>
        <v>400000</v>
      </c>
      <c r="K15" s="108">
        <f>K16+K23</f>
        <v>400000</v>
      </c>
      <c r="L15" s="108">
        <f>L16+L23</f>
        <v>0</v>
      </c>
      <c r="M15" s="108">
        <f t="shared" ref="M15:M75" si="2">K15+L15</f>
        <v>400000</v>
      </c>
    </row>
    <row r="16" spans="1:14" ht="13.5" customHeight="1">
      <c r="A16" s="60"/>
      <c r="B16" s="79" t="s">
        <v>672</v>
      </c>
      <c r="C16" s="117" t="s">
        <v>801</v>
      </c>
      <c r="D16" s="81"/>
      <c r="E16" s="107">
        <f>E19+E17+E21</f>
        <v>400000</v>
      </c>
      <c r="F16" s="107">
        <f>F19+F17+F21</f>
        <v>0</v>
      </c>
      <c r="G16" s="111">
        <f t="shared" si="0"/>
        <v>400000</v>
      </c>
      <c r="H16" s="107">
        <f>H19+H17+H21</f>
        <v>400000</v>
      </c>
      <c r="I16" s="107">
        <f>I19+I17+I21</f>
        <v>0</v>
      </c>
      <c r="J16" s="111">
        <f t="shared" si="1"/>
        <v>400000</v>
      </c>
      <c r="K16" s="107">
        <f>K19+K17+K21</f>
        <v>400000</v>
      </c>
      <c r="L16" s="107">
        <f>L19+L17+L21</f>
        <v>0</v>
      </c>
      <c r="M16" s="111">
        <f t="shared" si="2"/>
        <v>400000</v>
      </c>
    </row>
    <row r="17" spans="1:14" ht="36" hidden="1">
      <c r="A17" s="60"/>
      <c r="B17" s="78" t="s">
        <v>411</v>
      </c>
      <c r="C17" s="117" t="s">
        <v>801</v>
      </c>
      <c r="D17" s="81" t="s">
        <v>130</v>
      </c>
      <c r="E17" s="107">
        <f>E18</f>
        <v>0</v>
      </c>
      <c r="F17" s="107">
        <f>F18</f>
        <v>0</v>
      </c>
      <c r="G17" s="111">
        <f t="shared" si="0"/>
        <v>0</v>
      </c>
      <c r="H17" s="107">
        <f>H18</f>
        <v>0</v>
      </c>
      <c r="I17" s="107">
        <f>I18</f>
        <v>0</v>
      </c>
      <c r="J17" s="111">
        <f t="shared" si="1"/>
        <v>0</v>
      </c>
      <c r="K17" s="107">
        <f>K18</f>
        <v>0</v>
      </c>
      <c r="L17" s="107">
        <f>L18</f>
        <v>0</v>
      </c>
      <c r="M17" s="111">
        <f t="shared" si="2"/>
        <v>0</v>
      </c>
    </row>
    <row r="18" spans="1:14" hidden="1">
      <c r="A18" s="60"/>
      <c r="B18" s="78" t="s">
        <v>76</v>
      </c>
      <c r="C18" s="117" t="s">
        <v>801</v>
      </c>
      <c r="D18" s="81" t="s">
        <v>72</v>
      </c>
      <c r="E18" s="107"/>
      <c r="F18" s="107"/>
      <c r="G18" s="111">
        <f t="shared" si="0"/>
        <v>0</v>
      </c>
      <c r="H18" s="107"/>
      <c r="I18" s="107"/>
      <c r="J18" s="111">
        <f t="shared" si="1"/>
        <v>0</v>
      </c>
      <c r="K18" s="107"/>
      <c r="L18" s="107"/>
      <c r="M18" s="111">
        <f t="shared" si="2"/>
        <v>0</v>
      </c>
    </row>
    <row r="19" spans="1:14" s="147" customFormat="1" ht="16.5" customHeight="1">
      <c r="A19" s="60"/>
      <c r="B19" s="79" t="s">
        <v>131</v>
      </c>
      <c r="C19" s="117" t="s">
        <v>801</v>
      </c>
      <c r="D19" s="81" t="s">
        <v>132</v>
      </c>
      <c r="E19" s="107">
        <f>E20</f>
        <v>200000</v>
      </c>
      <c r="F19" s="107">
        <f>F20</f>
        <v>0</v>
      </c>
      <c r="G19" s="111">
        <f t="shared" si="0"/>
        <v>200000</v>
      </c>
      <c r="H19" s="107">
        <f>H20</f>
        <v>200000</v>
      </c>
      <c r="I19" s="107">
        <f>I20</f>
        <v>0</v>
      </c>
      <c r="J19" s="111">
        <f t="shared" si="1"/>
        <v>200000</v>
      </c>
      <c r="K19" s="107">
        <f>K20</f>
        <v>200000</v>
      </c>
      <c r="L19" s="107">
        <f>L20</f>
        <v>0</v>
      </c>
      <c r="M19" s="111">
        <f t="shared" si="2"/>
        <v>200000</v>
      </c>
    </row>
    <row r="20" spans="1:14" s="147" customFormat="1">
      <c r="A20" s="60"/>
      <c r="B20" s="79" t="s">
        <v>410</v>
      </c>
      <c r="C20" s="117" t="s">
        <v>801</v>
      </c>
      <c r="D20" s="81" t="s">
        <v>73</v>
      </c>
      <c r="E20" s="107">
        <f>150000+50000</f>
        <v>200000</v>
      </c>
      <c r="F20" s="107"/>
      <c r="G20" s="111">
        <f t="shared" si="0"/>
        <v>200000</v>
      </c>
      <c r="H20" s="107">
        <f>150000+50000</f>
        <v>200000</v>
      </c>
      <c r="I20" s="107"/>
      <c r="J20" s="111">
        <f t="shared" si="1"/>
        <v>200000</v>
      </c>
      <c r="K20" s="107">
        <f>150000+50000</f>
        <v>200000</v>
      </c>
      <c r="L20" s="107"/>
      <c r="M20" s="111">
        <f t="shared" si="2"/>
        <v>200000</v>
      </c>
    </row>
    <row r="21" spans="1:14" s="147" customFormat="1" ht="24">
      <c r="A21" s="60"/>
      <c r="B21" s="78" t="s">
        <v>123</v>
      </c>
      <c r="C21" s="117" t="s">
        <v>801</v>
      </c>
      <c r="D21" s="81" t="s">
        <v>124</v>
      </c>
      <c r="E21" s="107">
        <f>E22</f>
        <v>200000</v>
      </c>
      <c r="F21" s="107">
        <f>F22</f>
        <v>0</v>
      </c>
      <c r="G21" s="111">
        <f t="shared" si="0"/>
        <v>200000</v>
      </c>
      <c r="H21" s="107">
        <f>H22</f>
        <v>200000</v>
      </c>
      <c r="I21" s="107">
        <f>I22</f>
        <v>0</v>
      </c>
      <c r="J21" s="111">
        <f t="shared" si="1"/>
        <v>200000</v>
      </c>
      <c r="K21" s="107">
        <f>K22</f>
        <v>200000</v>
      </c>
      <c r="L21" s="107">
        <f>L22</f>
        <v>0</v>
      </c>
      <c r="M21" s="111">
        <f t="shared" si="2"/>
        <v>200000</v>
      </c>
    </row>
    <row r="22" spans="1:14" s="147" customFormat="1">
      <c r="A22" s="60"/>
      <c r="B22" s="78" t="s">
        <v>111</v>
      </c>
      <c r="C22" s="117" t="s">
        <v>801</v>
      </c>
      <c r="D22" s="81" t="s">
        <v>75</v>
      </c>
      <c r="E22" s="107">
        <v>200000</v>
      </c>
      <c r="F22" s="107"/>
      <c r="G22" s="111">
        <f t="shared" si="0"/>
        <v>200000</v>
      </c>
      <c r="H22" s="107">
        <v>200000</v>
      </c>
      <c r="I22" s="107"/>
      <c r="J22" s="111">
        <f t="shared" si="1"/>
        <v>200000</v>
      </c>
      <c r="K22" s="107">
        <v>200000</v>
      </c>
      <c r="L22" s="107"/>
      <c r="M22" s="111">
        <f t="shared" si="2"/>
        <v>200000</v>
      </c>
    </row>
    <row r="23" spans="1:14" s="147" customFormat="1" ht="24" hidden="1">
      <c r="A23" s="60"/>
      <c r="B23" s="79" t="s">
        <v>1002</v>
      </c>
      <c r="C23" s="81" t="s">
        <v>1003</v>
      </c>
      <c r="D23" s="81"/>
      <c r="E23" s="107">
        <f>E24</f>
        <v>0</v>
      </c>
      <c r="F23" s="107">
        <f>F24</f>
        <v>0</v>
      </c>
      <c r="G23" s="107">
        <f t="shared" si="0"/>
        <v>0</v>
      </c>
      <c r="H23" s="107">
        <f>H24</f>
        <v>0</v>
      </c>
      <c r="I23" s="107">
        <f>I24</f>
        <v>0</v>
      </c>
      <c r="J23" s="107">
        <f t="shared" si="1"/>
        <v>0</v>
      </c>
      <c r="K23" s="107">
        <f>K24</f>
        <v>0</v>
      </c>
      <c r="L23" s="107">
        <f>L24</f>
        <v>0</v>
      </c>
      <c r="M23" s="107">
        <f t="shared" si="2"/>
        <v>0</v>
      </c>
    </row>
    <row r="24" spans="1:14" s="147" customFormat="1" hidden="1">
      <c r="A24" s="60"/>
      <c r="B24" s="78" t="s">
        <v>829</v>
      </c>
      <c r="C24" s="81" t="s">
        <v>1003</v>
      </c>
      <c r="D24" s="81" t="s">
        <v>132</v>
      </c>
      <c r="E24" s="107">
        <f>E25</f>
        <v>0</v>
      </c>
      <c r="F24" s="107">
        <f>F25</f>
        <v>0</v>
      </c>
      <c r="G24" s="107">
        <f t="shared" si="0"/>
        <v>0</v>
      </c>
      <c r="H24" s="107">
        <f>H25</f>
        <v>0</v>
      </c>
      <c r="I24" s="107">
        <f>I25</f>
        <v>0</v>
      </c>
      <c r="J24" s="107">
        <f t="shared" si="1"/>
        <v>0</v>
      </c>
      <c r="K24" s="107">
        <f>K25</f>
        <v>0</v>
      </c>
      <c r="L24" s="107">
        <f>L25</f>
        <v>0</v>
      </c>
      <c r="M24" s="107">
        <f t="shared" si="2"/>
        <v>0</v>
      </c>
    </row>
    <row r="25" spans="1:14" s="147" customFormat="1" hidden="1">
      <c r="A25" s="60"/>
      <c r="B25" s="78" t="s">
        <v>77</v>
      </c>
      <c r="C25" s="81" t="s">
        <v>1003</v>
      </c>
      <c r="D25" s="81" t="s">
        <v>73</v>
      </c>
      <c r="E25" s="107"/>
      <c r="F25" s="107"/>
      <c r="G25" s="107">
        <f t="shared" si="0"/>
        <v>0</v>
      </c>
      <c r="H25" s="107"/>
      <c r="I25" s="107"/>
      <c r="J25" s="107">
        <f t="shared" si="1"/>
        <v>0</v>
      </c>
      <c r="K25" s="107"/>
      <c r="L25" s="107"/>
      <c r="M25" s="107">
        <f t="shared" si="2"/>
        <v>0</v>
      </c>
    </row>
    <row r="26" spans="1:14" s="147" customFormat="1" ht="24">
      <c r="A26" s="60"/>
      <c r="B26" s="83" t="s">
        <v>873</v>
      </c>
      <c r="C26" s="84" t="s">
        <v>8</v>
      </c>
      <c r="D26" s="116"/>
      <c r="E26" s="108">
        <f>E27</f>
        <v>254380.93</v>
      </c>
      <c r="F26" s="108">
        <f>F27</f>
        <v>0</v>
      </c>
      <c r="G26" s="108">
        <f t="shared" si="0"/>
        <v>254380.93</v>
      </c>
      <c r="H26" s="108">
        <f>H27</f>
        <v>250000</v>
      </c>
      <c r="I26" s="108">
        <f>I27</f>
        <v>0</v>
      </c>
      <c r="J26" s="108">
        <f t="shared" si="1"/>
        <v>250000</v>
      </c>
      <c r="K26" s="108">
        <f>K27</f>
        <v>250000</v>
      </c>
      <c r="L26" s="108">
        <f>L27</f>
        <v>0</v>
      </c>
      <c r="M26" s="108">
        <f t="shared" si="2"/>
        <v>250000</v>
      </c>
    </row>
    <row r="27" spans="1:14" s="147" customFormat="1">
      <c r="A27" s="60"/>
      <c r="B27" s="79" t="s">
        <v>794</v>
      </c>
      <c r="C27" s="86" t="s">
        <v>795</v>
      </c>
      <c r="D27" s="81"/>
      <c r="E27" s="107">
        <f t="shared" ref="E27:L28" si="3">E28</f>
        <v>254380.93</v>
      </c>
      <c r="F27" s="107">
        <f t="shared" si="3"/>
        <v>0</v>
      </c>
      <c r="G27" s="111">
        <f t="shared" si="0"/>
        <v>254380.93</v>
      </c>
      <c r="H27" s="107">
        <f t="shared" si="3"/>
        <v>250000</v>
      </c>
      <c r="I27" s="107">
        <f t="shared" si="3"/>
        <v>0</v>
      </c>
      <c r="J27" s="111">
        <f t="shared" si="1"/>
        <v>250000</v>
      </c>
      <c r="K27" s="107">
        <f t="shared" si="3"/>
        <v>250000</v>
      </c>
      <c r="L27" s="107">
        <f t="shared" si="3"/>
        <v>0</v>
      </c>
      <c r="M27" s="111">
        <f t="shared" si="2"/>
        <v>250000</v>
      </c>
    </row>
    <row r="28" spans="1:14" s="147" customFormat="1">
      <c r="A28" s="60"/>
      <c r="B28" s="79" t="s">
        <v>188</v>
      </c>
      <c r="C28" s="86" t="s">
        <v>795</v>
      </c>
      <c r="D28" s="81" t="s">
        <v>439</v>
      </c>
      <c r="E28" s="107">
        <f t="shared" si="3"/>
        <v>254380.93</v>
      </c>
      <c r="F28" s="107">
        <f t="shared" si="3"/>
        <v>0</v>
      </c>
      <c r="G28" s="111">
        <f t="shared" si="0"/>
        <v>254380.93</v>
      </c>
      <c r="H28" s="107">
        <f t="shared" si="3"/>
        <v>250000</v>
      </c>
      <c r="I28" s="107">
        <f t="shared" si="3"/>
        <v>0</v>
      </c>
      <c r="J28" s="111">
        <f t="shared" si="1"/>
        <v>250000</v>
      </c>
      <c r="K28" s="107">
        <f t="shared" si="3"/>
        <v>250000</v>
      </c>
      <c r="L28" s="107">
        <f t="shared" si="3"/>
        <v>0</v>
      </c>
      <c r="M28" s="111">
        <f t="shared" si="2"/>
        <v>250000</v>
      </c>
    </row>
    <row r="29" spans="1:14" s="147" customFormat="1">
      <c r="A29" s="60"/>
      <c r="B29" s="79" t="s">
        <v>195</v>
      </c>
      <c r="C29" s="86" t="s">
        <v>795</v>
      </c>
      <c r="D29" s="81" t="s">
        <v>245</v>
      </c>
      <c r="E29" s="107">
        <v>254380.93</v>
      </c>
      <c r="F29" s="107"/>
      <c r="G29" s="111">
        <f t="shared" si="0"/>
        <v>254380.93</v>
      </c>
      <c r="H29" s="107">
        <v>250000</v>
      </c>
      <c r="I29" s="107"/>
      <c r="J29" s="111">
        <f t="shared" si="1"/>
        <v>250000</v>
      </c>
      <c r="K29" s="107">
        <v>250000</v>
      </c>
      <c r="L29" s="107"/>
      <c r="M29" s="111">
        <f t="shared" si="2"/>
        <v>250000</v>
      </c>
    </row>
    <row r="30" spans="1:14" ht="23.25" customHeight="1">
      <c r="A30" s="60"/>
      <c r="B30" s="83" t="s">
        <v>874</v>
      </c>
      <c r="C30" s="84" t="s">
        <v>9</v>
      </c>
      <c r="D30" s="116"/>
      <c r="E30" s="108">
        <f>E31+E38+E42</f>
        <v>638000</v>
      </c>
      <c r="F30" s="108">
        <f>F31+F38+F42</f>
        <v>0</v>
      </c>
      <c r="G30" s="108">
        <f t="shared" si="0"/>
        <v>638000</v>
      </c>
      <c r="H30" s="108">
        <f>H31+H38+H42</f>
        <v>638000</v>
      </c>
      <c r="I30" s="108">
        <f>I31+I38+I42</f>
        <v>0</v>
      </c>
      <c r="J30" s="108">
        <f t="shared" si="1"/>
        <v>638000</v>
      </c>
      <c r="K30" s="108">
        <f>K31+K38+K42</f>
        <v>638000</v>
      </c>
      <c r="L30" s="108">
        <f>L31+L38+L42</f>
        <v>0</v>
      </c>
      <c r="M30" s="108">
        <f t="shared" si="2"/>
        <v>638000</v>
      </c>
    </row>
    <row r="31" spans="1:14" s="64" customFormat="1" ht="13.5" hidden="1">
      <c r="A31" s="61"/>
      <c r="B31" s="87" t="s">
        <v>854</v>
      </c>
      <c r="C31" s="88" t="s">
        <v>10</v>
      </c>
      <c r="D31" s="115"/>
      <c r="E31" s="109">
        <f>E32+E35</f>
        <v>0</v>
      </c>
      <c r="F31" s="109">
        <f>F32+F35</f>
        <v>0</v>
      </c>
      <c r="G31" s="109">
        <f t="shared" si="0"/>
        <v>0</v>
      </c>
      <c r="H31" s="109">
        <f>H32+H35</f>
        <v>0</v>
      </c>
      <c r="I31" s="109">
        <f>I32+I35</f>
        <v>0</v>
      </c>
      <c r="J31" s="109">
        <f t="shared" si="1"/>
        <v>0</v>
      </c>
      <c r="K31" s="109">
        <f>K32+K35</f>
        <v>0</v>
      </c>
      <c r="L31" s="109">
        <f>L32+L35</f>
        <v>0</v>
      </c>
      <c r="M31" s="109">
        <f t="shared" si="2"/>
        <v>0</v>
      </c>
      <c r="N31" s="149"/>
    </row>
    <row r="32" spans="1:14" hidden="1">
      <c r="A32" s="60"/>
      <c r="B32" s="92" t="s">
        <v>917</v>
      </c>
      <c r="C32" s="81" t="s">
        <v>999</v>
      </c>
      <c r="D32" s="81"/>
      <c r="E32" s="107">
        <f>E33</f>
        <v>0</v>
      </c>
      <c r="F32" s="107">
        <f>F33</f>
        <v>0</v>
      </c>
      <c r="G32" s="107">
        <f t="shared" si="0"/>
        <v>0</v>
      </c>
      <c r="H32" s="107">
        <f>H33</f>
        <v>0</v>
      </c>
      <c r="I32" s="107">
        <f>I33</f>
        <v>0</v>
      </c>
      <c r="J32" s="107">
        <f t="shared" si="1"/>
        <v>0</v>
      </c>
      <c r="K32" s="107">
        <f>K33</f>
        <v>0</v>
      </c>
      <c r="L32" s="107">
        <f>L33</f>
        <v>0</v>
      </c>
      <c r="M32" s="107">
        <f t="shared" si="2"/>
        <v>0</v>
      </c>
    </row>
    <row r="33" spans="1:14" hidden="1">
      <c r="A33" s="60"/>
      <c r="B33" s="78" t="s">
        <v>829</v>
      </c>
      <c r="C33" s="81" t="s">
        <v>999</v>
      </c>
      <c r="D33" s="81" t="s">
        <v>132</v>
      </c>
      <c r="E33" s="107">
        <f t="shared" ref="E33:L33" si="4">E34</f>
        <v>0</v>
      </c>
      <c r="F33" s="107">
        <f t="shared" si="4"/>
        <v>0</v>
      </c>
      <c r="G33" s="107">
        <f t="shared" si="0"/>
        <v>0</v>
      </c>
      <c r="H33" s="107">
        <f t="shared" si="4"/>
        <v>0</v>
      </c>
      <c r="I33" s="107">
        <f t="shared" si="4"/>
        <v>0</v>
      </c>
      <c r="J33" s="107">
        <f t="shared" si="1"/>
        <v>0</v>
      </c>
      <c r="K33" s="107">
        <f t="shared" si="4"/>
        <v>0</v>
      </c>
      <c r="L33" s="107">
        <f t="shared" si="4"/>
        <v>0</v>
      </c>
      <c r="M33" s="107">
        <f t="shared" si="2"/>
        <v>0</v>
      </c>
    </row>
    <row r="34" spans="1:14" hidden="1">
      <c r="A34" s="60"/>
      <c r="B34" s="78" t="s">
        <v>77</v>
      </c>
      <c r="C34" s="81" t="s">
        <v>999</v>
      </c>
      <c r="D34" s="81" t="s">
        <v>73</v>
      </c>
      <c r="E34" s="107"/>
      <c r="F34" s="107"/>
      <c r="G34" s="107">
        <f t="shared" si="0"/>
        <v>0</v>
      </c>
      <c r="H34" s="107"/>
      <c r="I34" s="107"/>
      <c r="J34" s="107">
        <f t="shared" si="1"/>
        <v>0</v>
      </c>
      <c r="K34" s="107"/>
      <c r="L34" s="107"/>
      <c r="M34" s="107">
        <f t="shared" si="2"/>
        <v>0</v>
      </c>
    </row>
    <row r="35" spans="1:14" hidden="1">
      <c r="A35" s="60"/>
      <c r="B35" s="90" t="s">
        <v>917</v>
      </c>
      <c r="C35" s="81" t="s">
        <v>823</v>
      </c>
      <c r="D35" s="116"/>
      <c r="E35" s="111">
        <f t="shared" ref="E35:L36" si="5">E36</f>
        <v>0</v>
      </c>
      <c r="F35" s="111">
        <f t="shared" si="5"/>
        <v>0</v>
      </c>
      <c r="G35" s="111">
        <f t="shared" si="0"/>
        <v>0</v>
      </c>
      <c r="H35" s="111">
        <f t="shared" si="5"/>
        <v>0</v>
      </c>
      <c r="I35" s="111">
        <f t="shared" si="5"/>
        <v>0</v>
      </c>
      <c r="J35" s="111">
        <f t="shared" si="1"/>
        <v>0</v>
      </c>
      <c r="K35" s="111">
        <f t="shared" si="5"/>
        <v>0</v>
      </c>
      <c r="L35" s="111">
        <f t="shared" si="5"/>
        <v>0</v>
      </c>
      <c r="M35" s="111">
        <f t="shared" si="2"/>
        <v>0</v>
      </c>
    </row>
    <row r="36" spans="1:14" hidden="1">
      <c r="A36" s="60"/>
      <c r="B36" s="78" t="s">
        <v>829</v>
      </c>
      <c r="C36" s="81" t="s">
        <v>823</v>
      </c>
      <c r="D36" s="81" t="s">
        <v>132</v>
      </c>
      <c r="E36" s="107">
        <f t="shared" si="5"/>
        <v>0</v>
      </c>
      <c r="F36" s="107">
        <f t="shared" si="5"/>
        <v>0</v>
      </c>
      <c r="G36" s="111">
        <f t="shared" si="0"/>
        <v>0</v>
      </c>
      <c r="H36" s="107">
        <f t="shared" si="5"/>
        <v>0</v>
      </c>
      <c r="I36" s="107">
        <f t="shared" si="5"/>
        <v>0</v>
      </c>
      <c r="J36" s="111">
        <f t="shared" si="1"/>
        <v>0</v>
      </c>
      <c r="K36" s="107">
        <f t="shared" si="5"/>
        <v>0</v>
      </c>
      <c r="L36" s="107">
        <f t="shared" si="5"/>
        <v>0</v>
      </c>
      <c r="M36" s="111">
        <f t="shared" si="2"/>
        <v>0</v>
      </c>
    </row>
    <row r="37" spans="1:14" hidden="1">
      <c r="A37" s="60"/>
      <c r="B37" s="78" t="s">
        <v>77</v>
      </c>
      <c r="C37" s="81" t="s">
        <v>823</v>
      </c>
      <c r="D37" s="116" t="s">
        <v>73</v>
      </c>
      <c r="E37" s="107"/>
      <c r="F37" s="107"/>
      <c r="G37" s="111">
        <f t="shared" si="0"/>
        <v>0</v>
      </c>
      <c r="H37" s="107"/>
      <c r="I37" s="107"/>
      <c r="J37" s="111">
        <f t="shared" si="1"/>
        <v>0</v>
      </c>
      <c r="K37" s="107"/>
      <c r="L37" s="107"/>
      <c r="M37" s="111">
        <f t="shared" si="2"/>
        <v>0</v>
      </c>
    </row>
    <row r="38" spans="1:14" s="64" customFormat="1" ht="13.5" hidden="1">
      <c r="A38" s="61"/>
      <c r="B38" s="97" t="s">
        <v>825</v>
      </c>
      <c r="C38" s="88" t="s">
        <v>15</v>
      </c>
      <c r="D38" s="115"/>
      <c r="E38" s="109">
        <f>E39</f>
        <v>0</v>
      </c>
      <c r="F38" s="109">
        <f>F39</f>
        <v>0</v>
      </c>
      <c r="G38" s="109">
        <f t="shared" si="0"/>
        <v>0</v>
      </c>
      <c r="H38" s="109">
        <f>H39</f>
        <v>0</v>
      </c>
      <c r="I38" s="109">
        <f>I39</f>
        <v>0</v>
      </c>
      <c r="J38" s="109">
        <f t="shared" si="1"/>
        <v>0</v>
      </c>
      <c r="K38" s="109">
        <f>K39</f>
        <v>0</v>
      </c>
      <c r="L38" s="109">
        <f>L39</f>
        <v>0</v>
      </c>
      <c r="M38" s="109">
        <f t="shared" si="2"/>
        <v>0</v>
      </c>
      <c r="N38" s="149"/>
    </row>
    <row r="39" spans="1:14" s="64" customFormat="1" ht="13.5" hidden="1">
      <c r="A39" s="61"/>
      <c r="B39" s="78" t="s">
        <v>786</v>
      </c>
      <c r="C39" s="81" t="s">
        <v>824</v>
      </c>
      <c r="D39" s="81"/>
      <c r="E39" s="107">
        <f t="shared" ref="E39:L40" si="6">E40</f>
        <v>0</v>
      </c>
      <c r="F39" s="107">
        <f t="shared" si="6"/>
        <v>0</v>
      </c>
      <c r="G39" s="111">
        <f t="shared" si="0"/>
        <v>0</v>
      </c>
      <c r="H39" s="107">
        <f t="shared" si="6"/>
        <v>0</v>
      </c>
      <c r="I39" s="107">
        <f t="shared" si="6"/>
        <v>0</v>
      </c>
      <c r="J39" s="111">
        <f t="shared" si="1"/>
        <v>0</v>
      </c>
      <c r="K39" s="107">
        <f t="shared" si="6"/>
        <v>0</v>
      </c>
      <c r="L39" s="107">
        <f t="shared" si="6"/>
        <v>0</v>
      </c>
      <c r="M39" s="111">
        <f t="shared" si="2"/>
        <v>0</v>
      </c>
      <c r="N39" s="149"/>
    </row>
    <row r="40" spans="1:14" s="64" customFormat="1" ht="24" hidden="1">
      <c r="A40" s="61"/>
      <c r="B40" s="78" t="s">
        <v>123</v>
      </c>
      <c r="C40" s="81" t="s">
        <v>824</v>
      </c>
      <c r="D40" s="81" t="s">
        <v>124</v>
      </c>
      <c r="E40" s="107">
        <f t="shared" si="6"/>
        <v>0</v>
      </c>
      <c r="F40" s="107">
        <f t="shared" si="6"/>
        <v>0</v>
      </c>
      <c r="G40" s="111">
        <f t="shared" si="0"/>
        <v>0</v>
      </c>
      <c r="H40" s="107">
        <f t="shared" si="6"/>
        <v>0</v>
      </c>
      <c r="I40" s="107">
        <f t="shared" si="6"/>
        <v>0</v>
      </c>
      <c r="J40" s="111">
        <f t="shared" si="1"/>
        <v>0</v>
      </c>
      <c r="K40" s="107">
        <f t="shared" si="6"/>
        <v>0</v>
      </c>
      <c r="L40" s="107">
        <f t="shared" si="6"/>
        <v>0</v>
      </c>
      <c r="M40" s="111">
        <f t="shared" si="2"/>
        <v>0</v>
      </c>
      <c r="N40" s="149"/>
    </row>
    <row r="41" spans="1:14" s="64" customFormat="1" ht="24" hidden="1">
      <c r="A41" s="61"/>
      <c r="B41" s="78" t="s">
        <v>771</v>
      </c>
      <c r="C41" s="81" t="s">
        <v>824</v>
      </c>
      <c r="D41" s="81" t="s">
        <v>772</v>
      </c>
      <c r="E41" s="107"/>
      <c r="F41" s="107"/>
      <c r="G41" s="111">
        <f t="shared" si="0"/>
        <v>0</v>
      </c>
      <c r="H41" s="107"/>
      <c r="I41" s="107"/>
      <c r="J41" s="111">
        <f t="shared" si="1"/>
        <v>0</v>
      </c>
      <c r="K41" s="107"/>
      <c r="L41" s="107"/>
      <c r="M41" s="111">
        <f t="shared" si="2"/>
        <v>0</v>
      </c>
      <c r="N41" s="149"/>
    </row>
    <row r="42" spans="1:14" s="64" customFormat="1" ht="15" customHeight="1">
      <c r="A42" s="61"/>
      <c r="B42" s="97" t="s">
        <v>875</v>
      </c>
      <c r="C42" s="99" t="s">
        <v>876</v>
      </c>
      <c r="D42" s="99"/>
      <c r="E42" s="112">
        <f>E43+E46</f>
        <v>638000</v>
      </c>
      <c r="F42" s="112">
        <f>F43+F46</f>
        <v>0</v>
      </c>
      <c r="G42" s="109">
        <f t="shared" si="0"/>
        <v>638000</v>
      </c>
      <c r="H42" s="112">
        <f>H43+H46</f>
        <v>638000</v>
      </c>
      <c r="I42" s="112">
        <f>I43+I46</f>
        <v>0</v>
      </c>
      <c r="J42" s="109">
        <f t="shared" si="1"/>
        <v>638000</v>
      </c>
      <c r="K42" s="112">
        <f>K43+K46</f>
        <v>638000</v>
      </c>
      <c r="L42" s="112">
        <f>L43+L46</f>
        <v>0</v>
      </c>
      <c r="M42" s="109">
        <f t="shared" si="2"/>
        <v>638000</v>
      </c>
      <c r="N42" s="149"/>
    </row>
    <row r="43" spans="1:14" hidden="1">
      <c r="A43" s="60"/>
      <c r="B43" s="78" t="s">
        <v>855</v>
      </c>
      <c r="C43" s="81" t="s">
        <v>877</v>
      </c>
      <c r="D43" s="81"/>
      <c r="E43" s="107">
        <f>E44</f>
        <v>0</v>
      </c>
      <c r="F43" s="107">
        <f>F44</f>
        <v>0</v>
      </c>
      <c r="G43" s="107">
        <f t="shared" si="0"/>
        <v>0</v>
      </c>
      <c r="H43" s="107">
        <f>H44</f>
        <v>0</v>
      </c>
      <c r="I43" s="107">
        <f>I44</f>
        <v>0</v>
      </c>
      <c r="J43" s="107">
        <f t="shared" si="1"/>
        <v>0</v>
      </c>
      <c r="K43" s="107">
        <f>K44</f>
        <v>0</v>
      </c>
      <c r="L43" s="107">
        <f>L44</f>
        <v>0</v>
      </c>
      <c r="M43" s="107">
        <f t="shared" si="2"/>
        <v>0</v>
      </c>
    </row>
    <row r="44" spans="1:14" hidden="1">
      <c r="A44" s="60"/>
      <c r="B44" s="78" t="s">
        <v>829</v>
      </c>
      <c r="C44" s="81" t="s">
        <v>877</v>
      </c>
      <c r="D44" s="81" t="s">
        <v>132</v>
      </c>
      <c r="E44" s="107">
        <f t="shared" ref="E44:L44" si="7">E45</f>
        <v>0</v>
      </c>
      <c r="F44" s="107">
        <f t="shared" si="7"/>
        <v>0</v>
      </c>
      <c r="G44" s="107">
        <f t="shared" si="0"/>
        <v>0</v>
      </c>
      <c r="H44" s="107">
        <f t="shared" si="7"/>
        <v>0</v>
      </c>
      <c r="I44" s="107">
        <f t="shared" si="7"/>
        <v>0</v>
      </c>
      <c r="J44" s="107">
        <f t="shared" si="1"/>
        <v>0</v>
      </c>
      <c r="K44" s="107">
        <f t="shared" si="7"/>
        <v>0</v>
      </c>
      <c r="L44" s="107">
        <f t="shared" si="7"/>
        <v>0</v>
      </c>
      <c r="M44" s="107">
        <f t="shared" si="2"/>
        <v>0</v>
      </c>
    </row>
    <row r="45" spans="1:14" hidden="1">
      <c r="A45" s="60"/>
      <c r="B45" s="78" t="s">
        <v>77</v>
      </c>
      <c r="C45" s="81" t="s">
        <v>877</v>
      </c>
      <c r="D45" s="81" t="s">
        <v>73</v>
      </c>
      <c r="E45" s="107"/>
      <c r="F45" s="107"/>
      <c r="G45" s="107">
        <f t="shared" si="0"/>
        <v>0</v>
      </c>
      <c r="H45" s="110"/>
      <c r="I45" s="107"/>
      <c r="J45" s="107">
        <f t="shared" si="1"/>
        <v>0</v>
      </c>
      <c r="K45" s="107"/>
      <c r="L45" s="107"/>
      <c r="M45" s="107">
        <f t="shared" si="2"/>
        <v>0</v>
      </c>
    </row>
    <row r="46" spans="1:14" ht="15.75" customHeight="1">
      <c r="A46" s="60"/>
      <c r="B46" s="78" t="s">
        <v>968</v>
      </c>
      <c r="C46" s="81" t="s">
        <v>966</v>
      </c>
      <c r="D46" s="81"/>
      <c r="E46" s="107">
        <f>E47</f>
        <v>638000</v>
      </c>
      <c r="F46" s="107">
        <f>F47</f>
        <v>0</v>
      </c>
      <c r="G46" s="107">
        <f t="shared" si="0"/>
        <v>638000</v>
      </c>
      <c r="H46" s="107">
        <f>H47</f>
        <v>638000</v>
      </c>
      <c r="I46" s="107">
        <f>I47</f>
        <v>0</v>
      </c>
      <c r="J46" s="107">
        <f t="shared" si="1"/>
        <v>638000</v>
      </c>
      <c r="K46" s="107">
        <f>K47</f>
        <v>638000</v>
      </c>
      <c r="L46" s="107">
        <f>L47</f>
        <v>0</v>
      </c>
      <c r="M46" s="107">
        <f t="shared" si="2"/>
        <v>638000</v>
      </c>
    </row>
    <row r="47" spans="1:14" ht="16.5" customHeight="1">
      <c r="A47" s="60"/>
      <c r="B47" s="78" t="s">
        <v>969</v>
      </c>
      <c r="C47" s="81" t="s">
        <v>967</v>
      </c>
      <c r="D47" s="81"/>
      <c r="E47" s="107">
        <f>E48</f>
        <v>638000</v>
      </c>
      <c r="F47" s="107">
        <f>F48</f>
        <v>0</v>
      </c>
      <c r="G47" s="107">
        <f t="shared" si="0"/>
        <v>638000</v>
      </c>
      <c r="H47" s="107">
        <f>H48</f>
        <v>638000</v>
      </c>
      <c r="I47" s="107">
        <f>I48</f>
        <v>0</v>
      </c>
      <c r="J47" s="107">
        <f t="shared" si="1"/>
        <v>638000</v>
      </c>
      <c r="K47" s="107">
        <f>K48</f>
        <v>638000</v>
      </c>
      <c r="L47" s="107">
        <f>L48</f>
        <v>0</v>
      </c>
      <c r="M47" s="107">
        <f t="shared" si="2"/>
        <v>638000</v>
      </c>
    </row>
    <row r="48" spans="1:14" ht="16.5" customHeight="1">
      <c r="A48" s="60"/>
      <c r="B48" s="78" t="s">
        <v>131</v>
      </c>
      <c r="C48" s="81" t="s">
        <v>967</v>
      </c>
      <c r="D48" s="82" t="s">
        <v>132</v>
      </c>
      <c r="E48" s="107">
        <f t="shared" ref="E48:F48" si="8">E49</f>
        <v>638000</v>
      </c>
      <c r="F48" s="107">
        <f t="shared" si="8"/>
        <v>0</v>
      </c>
      <c r="G48" s="107">
        <f t="shared" si="0"/>
        <v>638000</v>
      </c>
      <c r="H48" s="107">
        <f t="shared" ref="H48:I48" si="9">H49</f>
        <v>638000</v>
      </c>
      <c r="I48" s="107">
        <f t="shared" si="9"/>
        <v>0</v>
      </c>
      <c r="J48" s="107">
        <f t="shared" si="1"/>
        <v>638000</v>
      </c>
      <c r="K48" s="107">
        <f t="shared" ref="K48:L48" si="10">K49</f>
        <v>638000</v>
      </c>
      <c r="L48" s="107">
        <f t="shared" si="10"/>
        <v>0</v>
      </c>
      <c r="M48" s="107">
        <f t="shared" si="2"/>
        <v>638000</v>
      </c>
    </row>
    <row r="49" spans="1:14" ht="16.5" customHeight="1">
      <c r="A49" s="60"/>
      <c r="B49" s="78" t="s">
        <v>77</v>
      </c>
      <c r="C49" s="81" t="s">
        <v>967</v>
      </c>
      <c r="D49" s="82" t="s">
        <v>73</v>
      </c>
      <c r="E49" s="107">
        <v>638000</v>
      </c>
      <c r="F49" s="107"/>
      <c r="G49" s="107">
        <f t="shared" si="0"/>
        <v>638000</v>
      </c>
      <c r="H49" s="107">
        <v>638000</v>
      </c>
      <c r="I49" s="107"/>
      <c r="J49" s="107">
        <f t="shared" si="1"/>
        <v>638000</v>
      </c>
      <c r="K49" s="107">
        <v>638000</v>
      </c>
      <c r="L49" s="107"/>
      <c r="M49" s="107">
        <f t="shared" si="2"/>
        <v>638000</v>
      </c>
    </row>
    <row r="50" spans="1:14" s="62" customFormat="1" ht="24">
      <c r="A50" s="61"/>
      <c r="B50" s="101" t="s">
        <v>878</v>
      </c>
      <c r="C50" s="102" t="s">
        <v>848</v>
      </c>
      <c r="D50" s="102"/>
      <c r="E50" s="113">
        <f>E51</f>
        <v>50000</v>
      </c>
      <c r="F50" s="113">
        <f>F51</f>
        <v>0</v>
      </c>
      <c r="G50" s="113">
        <f t="shared" si="0"/>
        <v>50000</v>
      </c>
      <c r="H50" s="113">
        <f>H51</f>
        <v>50000</v>
      </c>
      <c r="I50" s="113">
        <f>I51</f>
        <v>0</v>
      </c>
      <c r="J50" s="113">
        <f t="shared" si="1"/>
        <v>50000</v>
      </c>
      <c r="K50" s="113">
        <f>K51</f>
        <v>50000</v>
      </c>
      <c r="L50" s="113">
        <f>L51</f>
        <v>0</v>
      </c>
      <c r="M50" s="113">
        <f t="shared" si="2"/>
        <v>50000</v>
      </c>
      <c r="N50" s="150"/>
    </row>
    <row r="51" spans="1:14" ht="24">
      <c r="A51" s="60"/>
      <c r="B51" s="78" t="s">
        <v>847</v>
      </c>
      <c r="C51" s="81" t="s">
        <v>849</v>
      </c>
      <c r="D51" s="81"/>
      <c r="E51" s="107">
        <f>E54+E52</f>
        <v>50000</v>
      </c>
      <c r="F51" s="107">
        <f>F54+F52</f>
        <v>0</v>
      </c>
      <c r="G51" s="107">
        <f t="shared" si="0"/>
        <v>50000</v>
      </c>
      <c r="H51" s="107">
        <f>H54+H52</f>
        <v>50000</v>
      </c>
      <c r="I51" s="107">
        <f>I54+I52</f>
        <v>0</v>
      </c>
      <c r="J51" s="107">
        <f t="shared" si="1"/>
        <v>50000</v>
      </c>
      <c r="K51" s="107">
        <f>K54+K52</f>
        <v>50000</v>
      </c>
      <c r="L51" s="107">
        <f>L54+L52</f>
        <v>0</v>
      </c>
      <c r="M51" s="107">
        <f t="shared" si="2"/>
        <v>50000</v>
      </c>
    </row>
    <row r="52" spans="1:14">
      <c r="A52" s="60"/>
      <c r="B52" s="78" t="s">
        <v>829</v>
      </c>
      <c r="C52" s="81" t="s">
        <v>849</v>
      </c>
      <c r="D52" s="81" t="s">
        <v>790</v>
      </c>
      <c r="E52" s="107">
        <f>E53</f>
        <v>50000</v>
      </c>
      <c r="F52" s="107">
        <f>F53</f>
        <v>0</v>
      </c>
      <c r="G52" s="107">
        <f>E52+F52</f>
        <v>50000</v>
      </c>
      <c r="H52" s="107">
        <f>H53</f>
        <v>50000</v>
      </c>
      <c r="I52" s="107">
        <f>I53</f>
        <v>0</v>
      </c>
      <c r="J52" s="107">
        <f>H52+I52</f>
        <v>50000</v>
      </c>
      <c r="K52" s="107">
        <f>K53</f>
        <v>50000</v>
      </c>
      <c r="L52" s="107">
        <f>L53</f>
        <v>0</v>
      </c>
      <c r="M52" s="107">
        <f>K52+L52</f>
        <v>50000</v>
      </c>
    </row>
    <row r="53" spans="1:14" ht="14.25" customHeight="1">
      <c r="A53" s="60"/>
      <c r="B53" s="78" t="s">
        <v>77</v>
      </c>
      <c r="C53" s="81" t="s">
        <v>849</v>
      </c>
      <c r="D53" s="81" t="s">
        <v>73</v>
      </c>
      <c r="E53" s="107">
        <v>50000</v>
      </c>
      <c r="F53" s="107"/>
      <c r="G53" s="107">
        <f>E53+F53</f>
        <v>50000</v>
      </c>
      <c r="H53" s="107">
        <v>50000</v>
      </c>
      <c r="I53" s="107"/>
      <c r="J53" s="107">
        <f>H53+I53</f>
        <v>50000</v>
      </c>
      <c r="K53" s="107">
        <v>50000</v>
      </c>
      <c r="L53" s="107"/>
      <c r="M53" s="107">
        <f>K53+L53</f>
        <v>50000</v>
      </c>
    </row>
    <row r="54" spans="1:14" ht="24" hidden="1">
      <c r="A54" s="60"/>
      <c r="B54" s="78" t="s">
        <v>123</v>
      </c>
      <c r="C54" s="81" t="s">
        <v>849</v>
      </c>
      <c r="D54" s="81" t="s">
        <v>124</v>
      </c>
      <c r="E54" s="107">
        <f>E55</f>
        <v>0</v>
      </c>
      <c r="F54" s="107">
        <f>F55</f>
        <v>0</v>
      </c>
      <c r="G54" s="107">
        <f t="shared" si="0"/>
        <v>0</v>
      </c>
      <c r="H54" s="107">
        <f>H55</f>
        <v>0</v>
      </c>
      <c r="I54" s="107">
        <f>I55</f>
        <v>0</v>
      </c>
      <c r="J54" s="107">
        <f t="shared" si="1"/>
        <v>0</v>
      </c>
      <c r="K54" s="107">
        <f>K55</f>
        <v>0</v>
      </c>
      <c r="L54" s="107">
        <f>L55</f>
        <v>0</v>
      </c>
      <c r="M54" s="107">
        <f t="shared" si="2"/>
        <v>0</v>
      </c>
    </row>
    <row r="55" spans="1:14" hidden="1">
      <c r="A55" s="60"/>
      <c r="B55" s="78" t="s">
        <v>111</v>
      </c>
      <c r="C55" s="81" t="s">
        <v>849</v>
      </c>
      <c r="D55" s="81" t="s">
        <v>75</v>
      </c>
      <c r="E55" s="107">
        <v>0</v>
      </c>
      <c r="F55" s="107"/>
      <c r="G55" s="107">
        <f t="shared" si="0"/>
        <v>0</v>
      </c>
      <c r="H55" s="107">
        <v>0</v>
      </c>
      <c r="I55" s="107"/>
      <c r="J55" s="107">
        <f t="shared" si="1"/>
        <v>0</v>
      </c>
      <c r="K55" s="107">
        <v>0</v>
      </c>
      <c r="L55" s="107"/>
      <c r="M55" s="107">
        <f t="shared" si="2"/>
        <v>0</v>
      </c>
    </row>
    <row r="56" spans="1:14" s="62" customFormat="1" ht="24">
      <c r="A56" s="61"/>
      <c r="B56" s="83" t="s">
        <v>960</v>
      </c>
      <c r="C56" s="84" t="s">
        <v>11</v>
      </c>
      <c r="D56" s="85"/>
      <c r="E56" s="108">
        <f>E57+E109+E116+E157+E149+E139+E145</f>
        <v>614919502.11000001</v>
      </c>
      <c r="F56" s="108">
        <f>F57+F109+F116+F157+F149+F139+F145</f>
        <v>0</v>
      </c>
      <c r="G56" s="108">
        <f t="shared" si="0"/>
        <v>614919502.11000001</v>
      </c>
      <c r="H56" s="108">
        <f>H57+H109+H116+H157+H149+H139+H145</f>
        <v>616511231.89999998</v>
      </c>
      <c r="I56" s="108">
        <f>I57+I109+I116+I157+I149+I139+I145</f>
        <v>0</v>
      </c>
      <c r="J56" s="108">
        <f t="shared" si="1"/>
        <v>616511231.89999998</v>
      </c>
      <c r="K56" s="108">
        <f>K57+K109+K116+K157+K149+K139+K145</f>
        <v>608981857.64999986</v>
      </c>
      <c r="L56" s="108">
        <f>L57+L109+L116+L157+L149+L139+L145</f>
        <v>0</v>
      </c>
      <c r="M56" s="108">
        <f t="shared" si="2"/>
        <v>608981857.64999986</v>
      </c>
      <c r="N56" s="150"/>
    </row>
    <row r="57" spans="1:14" s="64" customFormat="1" ht="13.5">
      <c r="A57" s="61"/>
      <c r="B57" s="87" t="s">
        <v>826</v>
      </c>
      <c r="C57" s="88" t="s">
        <v>16</v>
      </c>
      <c r="D57" s="89"/>
      <c r="E57" s="109">
        <f>E91+E96+E58+E82+E73+E66+E63+E85+E88+E79+E102+E99+E76</f>
        <v>563014962.60000002</v>
      </c>
      <c r="F57" s="109">
        <f>F91+F96+F58+F82+F73+F66+F63+F85+F88+F79+F102+F99+F76</f>
        <v>0</v>
      </c>
      <c r="G57" s="109">
        <f t="shared" si="0"/>
        <v>563014962.60000002</v>
      </c>
      <c r="H57" s="109">
        <f>H91+H96+H58+H82+H73+H66+H63+H85+H88+H79+H102+H99+H76</f>
        <v>556249440.62</v>
      </c>
      <c r="I57" s="109">
        <f>I91+I96+I58+I82+I73+I66+I63+I85+I88+I79+I102+I99+I76</f>
        <v>0</v>
      </c>
      <c r="J57" s="109">
        <f t="shared" si="1"/>
        <v>556249440.62</v>
      </c>
      <c r="K57" s="109">
        <f>K91+K96+K58+K82+K73+K66+K63+K85+K88+K79+K102+K99+K76</f>
        <v>548048386.92999995</v>
      </c>
      <c r="L57" s="109">
        <f>L91+L96+L58+L82+L73+L66+L63+L85+L88+L79+L102+L99+L76</f>
        <v>0</v>
      </c>
      <c r="M57" s="109">
        <f t="shared" si="2"/>
        <v>548048386.92999995</v>
      </c>
      <c r="N57" s="149"/>
    </row>
    <row r="58" spans="1:14" s="147" customFormat="1">
      <c r="A58" s="69"/>
      <c r="B58" s="78" t="s">
        <v>78</v>
      </c>
      <c r="C58" s="86" t="s">
        <v>17</v>
      </c>
      <c r="D58" s="91"/>
      <c r="E58" s="111">
        <f>E59+E62</f>
        <v>221385094.07999998</v>
      </c>
      <c r="F58" s="111">
        <f>F59+F62</f>
        <v>0</v>
      </c>
      <c r="G58" s="111">
        <f t="shared" si="0"/>
        <v>221385094.07999998</v>
      </c>
      <c r="H58" s="111">
        <f>H59+H62</f>
        <v>214631073.07999998</v>
      </c>
      <c r="I58" s="111">
        <f>I59+I62</f>
        <v>0</v>
      </c>
      <c r="J58" s="111">
        <f t="shared" si="1"/>
        <v>214631073.07999998</v>
      </c>
      <c r="K58" s="111">
        <f>K59+K62</f>
        <v>207291449.07999998</v>
      </c>
      <c r="L58" s="111">
        <f>L59+L62</f>
        <v>0</v>
      </c>
      <c r="M58" s="111">
        <f t="shared" si="2"/>
        <v>207291449.07999998</v>
      </c>
    </row>
    <row r="59" spans="1:14" s="147" customFormat="1" ht="24">
      <c r="A59" s="69"/>
      <c r="B59" s="78" t="s">
        <v>415</v>
      </c>
      <c r="C59" s="86" t="s">
        <v>17</v>
      </c>
      <c r="D59" s="91" t="s">
        <v>124</v>
      </c>
      <c r="E59" s="111">
        <f>E60</f>
        <v>221385094.07999998</v>
      </c>
      <c r="F59" s="111">
        <f>F60</f>
        <v>0</v>
      </c>
      <c r="G59" s="111">
        <f t="shared" si="0"/>
        <v>221385094.07999998</v>
      </c>
      <c r="H59" s="111">
        <f>H60</f>
        <v>214631073.07999998</v>
      </c>
      <c r="I59" s="111">
        <f>I60</f>
        <v>0</v>
      </c>
      <c r="J59" s="111">
        <f t="shared" si="1"/>
        <v>214631073.07999998</v>
      </c>
      <c r="K59" s="111">
        <f>K60</f>
        <v>207291449.07999998</v>
      </c>
      <c r="L59" s="111">
        <f>L60</f>
        <v>0</v>
      </c>
      <c r="M59" s="111">
        <f t="shared" si="2"/>
        <v>207291449.07999998</v>
      </c>
    </row>
    <row r="60" spans="1:14" s="147" customFormat="1" ht="12" customHeight="1">
      <c r="A60" s="69"/>
      <c r="B60" s="78" t="s">
        <v>111</v>
      </c>
      <c r="C60" s="86" t="s">
        <v>17</v>
      </c>
      <c r="D60" s="91" t="s">
        <v>75</v>
      </c>
      <c r="E60" s="107">
        <f>75438483.96+145946610.12</f>
        <v>221385094.07999998</v>
      </c>
      <c r="F60" s="107"/>
      <c r="G60" s="111">
        <f t="shared" si="0"/>
        <v>221385094.07999998</v>
      </c>
      <c r="H60" s="111">
        <f>73138282.96+141492790.12</f>
        <v>214631073.07999998</v>
      </c>
      <c r="I60" s="107"/>
      <c r="J60" s="111">
        <f t="shared" si="1"/>
        <v>214631073.07999998</v>
      </c>
      <c r="K60" s="107">
        <f>70638644.96+136652804.12</f>
        <v>207291449.07999998</v>
      </c>
      <c r="L60" s="107"/>
      <c r="M60" s="111">
        <f t="shared" si="2"/>
        <v>207291449.07999998</v>
      </c>
    </row>
    <row r="61" spans="1:14" s="147" customFormat="1" hidden="1">
      <c r="A61" s="69"/>
      <c r="B61" s="80" t="s">
        <v>92</v>
      </c>
      <c r="C61" s="86" t="s">
        <v>17</v>
      </c>
      <c r="D61" s="91" t="s">
        <v>380</v>
      </c>
      <c r="E61" s="111">
        <f>E62</f>
        <v>0</v>
      </c>
      <c r="F61" s="111">
        <f>F62</f>
        <v>0</v>
      </c>
      <c r="G61" s="111">
        <f t="shared" si="0"/>
        <v>0</v>
      </c>
      <c r="H61" s="111">
        <f>H62</f>
        <v>0</v>
      </c>
      <c r="I61" s="111">
        <f>I62</f>
        <v>0</v>
      </c>
      <c r="J61" s="111">
        <f t="shared" si="1"/>
        <v>0</v>
      </c>
      <c r="K61" s="111">
        <f>K62</f>
        <v>0</v>
      </c>
      <c r="L61" s="111">
        <f>L62</f>
        <v>0</v>
      </c>
      <c r="M61" s="111">
        <f t="shared" si="2"/>
        <v>0</v>
      </c>
    </row>
    <row r="62" spans="1:14" s="147" customFormat="1" hidden="1">
      <c r="A62" s="69"/>
      <c r="B62" s="78" t="s">
        <v>115</v>
      </c>
      <c r="C62" s="86" t="s">
        <v>17</v>
      </c>
      <c r="D62" s="91" t="s">
        <v>116</v>
      </c>
      <c r="E62" s="107"/>
      <c r="F62" s="107"/>
      <c r="G62" s="111">
        <f t="shared" si="0"/>
        <v>0</v>
      </c>
      <c r="H62" s="111"/>
      <c r="I62" s="107"/>
      <c r="J62" s="111">
        <f t="shared" si="1"/>
        <v>0</v>
      </c>
      <c r="K62" s="107"/>
      <c r="L62" s="107"/>
      <c r="M62" s="111">
        <f t="shared" si="2"/>
        <v>0</v>
      </c>
    </row>
    <row r="63" spans="1:14" s="147" customFormat="1" ht="24">
      <c r="A63" s="69"/>
      <c r="B63" s="78" t="s">
        <v>787</v>
      </c>
      <c r="C63" s="81" t="s">
        <v>788</v>
      </c>
      <c r="D63" s="81"/>
      <c r="E63" s="107">
        <f t="shared" ref="E63:L64" si="11">E64</f>
        <v>18730</v>
      </c>
      <c r="F63" s="107">
        <f t="shared" si="11"/>
        <v>0</v>
      </c>
      <c r="G63" s="111">
        <f t="shared" si="0"/>
        <v>18730</v>
      </c>
      <c r="H63" s="107">
        <f t="shared" si="11"/>
        <v>18730</v>
      </c>
      <c r="I63" s="107">
        <f t="shared" si="11"/>
        <v>0</v>
      </c>
      <c r="J63" s="111">
        <f t="shared" si="1"/>
        <v>18730</v>
      </c>
      <c r="K63" s="107">
        <f t="shared" si="11"/>
        <v>18730</v>
      </c>
      <c r="L63" s="107">
        <f t="shared" si="11"/>
        <v>0</v>
      </c>
      <c r="M63" s="111">
        <f t="shared" si="2"/>
        <v>18730</v>
      </c>
    </row>
    <row r="64" spans="1:14" s="147" customFormat="1" ht="24">
      <c r="A64" s="69"/>
      <c r="B64" s="78" t="s">
        <v>415</v>
      </c>
      <c r="C64" s="81" t="s">
        <v>788</v>
      </c>
      <c r="D64" s="81" t="s">
        <v>124</v>
      </c>
      <c r="E64" s="107">
        <f t="shared" si="11"/>
        <v>18730</v>
      </c>
      <c r="F64" s="107">
        <f t="shared" si="11"/>
        <v>0</v>
      </c>
      <c r="G64" s="111">
        <f t="shared" si="0"/>
        <v>18730</v>
      </c>
      <c r="H64" s="107">
        <f t="shared" si="11"/>
        <v>18730</v>
      </c>
      <c r="I64" s="107">
        <f t="shared" si="11"/>
        <v>0</v>
      </c>
      <c r="J64" s="111">
        <f t="shared" si="1"/>
        <v>18730</v>
      </c>
      <c r="K64" s="107">
        <f t="shared" si="11"/>
        <v>18730</v>
      </c>
      <c r="L64" s="107">
        <f t="shared" si="11"/>
        <v>0</v>
      </c>
      <c r="M64" s="111">
        <f t="shared" si="2"/>
        <v>18730</v>
      </c>
    </row>
    <row r="65" spans="1:13" s="147" customFormat="1">
      <c r="A65" s="69"/>
      <c r="B65" s="78" t="s">
        <v>111</v>
      </c>
      <c r="C65" s="81" t="s">
        <v>788</v>
      </c>
      <c r="D65" s="81" t="s">
        <v>75</v>
      </c>
      <c r="E65" s="107">
        <v>18730</v>
      </c>
      <c r="F65" s="107"/>
      <c r="G65" s="111">
        <f t="shared" si="0"/>
        <v>18730</v>
      </c>
      <c r="H65" s="107">
        <v>18730</v>
      </c>
      <c r="I65" s="107"/>
      <c r="J65" s="111">
        <f t="shared" si="1"/>
        <v>18730</v>
      </c>
      <c r="K65" s="107">
        <v>18730</v>
      </c>
      <c r="L65" s="107"/>
      <c r="M65" s="111">
        <f t="shared" si="2"/>
        <v>18730</v>
      </c>
    </row>
    <row r="66" spans="1:13" s="147" customFormat="1">
      <c r="A66" s="69"/>
      <c r="B66" s="92" t="s">
        <v>352</v>
      </c>
      <c r="C66" s="93" t="s">
        <v>779</v>
      </c>
      <c r="D66" s="94"/>
      <c r="E66" s="111">
        <f>E71+E69+E67</f>
        <v>165000</v>
      </c>
      <c r="F66" s="111">
        <f>F71+F69+F67</f>
        <v>0</v>
      </c>
      <c r="G66" s="111">
        <f t="shared" si="0"/>
        <v>165000</v>
      </c>
      <c r="H66" s="111">
        <f>H71+H69+H67</f>
        <v>165000</v>
      </c>
      <c r="I66" s="111">
        <f>I71+I69+I67</f>
        <v>0</v>
      </c>
      <c r="J66" s="111">
        <f t="shared" si="1"/>
        <v>165000</v>
      </c>
      <c r="K66" s="111">
        <f>K71+K69+K67</f>
        <v>165000</v>
      </c>
      <c r="L66" s="111">
        <f>L71+L69+L67</f>
        <v>0</v>
      </c>
      <c r="M66" s="111">
        <f t="shared" si="2"/>
        <v>165000</v>
      </c>
    </row>
    <row r="67" spans="1:13" s="147" customFormat="1" ht="36">
      <c r="A67" s="69"/>
      <c r="B67" s="78" t="s">
        <v>411</v>
      </c>
      <c r="C67" s="81" t="s">
        <v>779</v>
      </c>
      <c r="D67" s="81" t="s">
        <v>130</v>
      </c>
      <c r="E67" s="107">
        <f>E68</f>
        <v>30000</v>
      </c>
      <c r="F67" s="107">
        <f>F68</f>
        <v>0</v>
      </c>
      <c r="G67" s="111">
        <f t="shared" si="0"/>
        <v>30000</v>
      </c>
      <c r="H67" s="107">
        <f>H68</f>
        <v>30000</v>
      </c>
      <c r="I67" s="107">
        <f>I68</f>
        <v>0</v>
      </c>
      <c r="J67" s="111">
        <f t="shared" si="1"/>
        <v>30000</v>
      </c>
      <c r="K67" s="107">
        <f>K68</f>
        <v>30000</v>
      </c>
      <c r="L67" s="107">
        <f>L68</f>
        <v>0</v>
      </c>
      <c r="M67" s="111">
        <f t="shared" si="2"/>
        <v>30000</v>
      </c>
    </row>
    <row r="68" spans="1:13" s="147" customFormat="1">
      <c r="A68" s="69"/>
      <c r="B68" s="78" t="s">
        <v>76</v>
      </c>
      <c r="C68" s="81" t="s">
        <v>779</v>
      </c>
      <c r="D68" s="81" t="s">
        <v>72</v>
      </c>
      <c r="E68" s="107">
        <v>30000</v>
      </c>
      <c r="F68" s="107"/>
      <c r="G68" s="111">
        <f t="shared" si="0"/>
        <v>30000</v>
      </c>
      <c r="H68" s="107">
        <v>30000</v>
      </c>
      <c r="I68" s="107"/>
      <c r="J68" s="111">
        <f t="shared" si="1"/>
        <v>30000</v>
      </c>
      <c r="K68" s="107">
        <v>30000</v>
      </c>
      <c r="L68" s="107"/>
      <c r="M68" s="111">
        <f t="shared" si="2"/>
        <v>30000</v>
      </c>
    </row>
    <row r="69" spans="1:13" s="147" customFormat="1">
      <c r="A69" s="69"/>
      <c r="B69" s="78" t="s">
        <v>131</v>
      </c>
      <c r="C69" s="93" t="s">
        <v>779</v>
      </c>
      <c r="D69" s="94" t="s">
        <v>132</v>
      </c>
      <c r="E69" s="111">
        <f>E70</f>
        <v>90000</v>
      </c>
      <c r="F69" s="111">
        <f>F70</f>
        <v>0</v>
      </c>
      <c r="G69" s="111">
        <f t="shared" si="0"/>
        <v>90000</v>
      </c>
      <c r="H69" s="111">
        <f>H70</f>
        <v>90000</v>
      </c>
      <c r="I69" s="111">
        <f>I70</f>
        <v>0</v>
      </c>
      <c r="J69" s="111">
        <f t="shared" si="1"/>
        <v>90000</v>
      </c>
      <c r="K69" s="111">
        <f>K70</f>
        <v>90000</v>
      </c>
      <c r="L69" s="111">
        <f>L70</f>
        <v>0</v>
      </c>
      <c r="M69" s="111">
        <f t="shared" si="2"/>
        <v>90000</v>
      </c>
    </row>
    <row r="70" spans="1:13" s="147" customFormat="1">
      <c r="A70" s="69"/>
      <c r="B70" s="78" t="s">
        <v>77</v>
      </c>
      <c r="C70" s="93" t="s">
        <v>779</v>
      </c>
      <c r="D70" s="94" t="s">
        <v>73</v>
      </c>
      <c r="E70" s="111">
        <v>90000</v>
      </c>
      <c r="F70" s="111"/>
      <c r="G70" s="111">
        <f t="shared" si="0"/>
        <v>90000</v>
      </c>
      <c r="H70" s="111">
        <v>90000</v>
      </c>
      <c r="I70" s="111"/>
      <c r="J70" s="111">
        <f t="shared" si="1"/>
        <v>90000</v>
      </c>
      <c r="K70" s="111">
        <v>90000</v>
      </c>
      <c r="L70" s="111"/>
      <c r="M70" s="111">
        <f t="shared" si="2"/>
        <v>90000</v>
      </c>
    </row>
    <row r="71" spans="1:13" s="147" customFormat="1" ht="24">
      <c r="A71" s="69"/>
      <c r="B71" s="78" t="s">
        <v>415</v>
      </c>
      <c r="C71" s="93" t="s">
        <v>779</v>
      </c>
      <c r="D71" s="94" t="s">
        <v>124</v>
      </c>
      <c r="E71" s="111">
        <f>E72</f>
        <v>45000</v>
      </c>
      <c r="F71" s="111">
        <f>F72</f>
        <v>0</v>
      </c>
      <c r="G71" s="111">
        <f t="shared" si="0"/>
        <v>45000</v>
      </c>
      <c r="H71" s="111">
        <f>H72</f>
        <v>45000</v>
      </c>
      <c r="I71" s="111">
        <f>I72</f>
        <v>0</v>
      </c>
      <c r="J71" s="111">
        <f t="shared" si="1"/>
        <v>45000</v>
      </c>
      <c r="K71" s="111">
        <f>K72</f>
        <v>45000</v>
      </c>
      <c r="L71" s="111">
        <f>L72</f>
        <v>0</v>
      </c>
      <c r="M71" s="111">
        <f t="shared" si="2"/>
        <v>45000</v>
      </c>
    </row>
    <row r="72" spans="1:13" s="147" customFormat="1">
      <c r="A72" s="69"/>
      <c r="B72" s="78" t="s">
        <v>111</v>
      </c>
      <c r="C72" s="93" t="s">
        <v>779</v>
      </c>
      <c r="D72" s="94" t="s">
        <v>75</v>
      </c>
      <c r="E72" s="107">
        <v>45000</v>
      </c>
      <c r="F72" s="107"/>
      <c r="G72" s="111">
        <f t="shared" si="0"/>
        <v>45000</v>
      </c>
      <c r="H72" s="111">
        <v>45000</v>
      </c>
      <c r="I72" s="107"/>
      <c r="J72" s="111">
        <f t="shared" si="1"/>
        <v>45000</v>
      </c>
      <c r="K72" s="107">
        <v>45000</v>
      </c>
      <c r="L72" s="107"/>
      <c r="M72" s="111">
        <f t="shared" si="2"/>
        <v>45000</v>
      </c>
    </row>
    <row r="73" spans="1:13" s="147" customFormat="1" ht="24">
      <c r="A73" s="69"/>
      <c r="B73" s="78" t="s">
        <v>769</v>
      </c>
      <c r="C73" s="82" t="s">
        <v>770</v>
      </c>
      <c r="D73" s="82"/>
      <c r="E73" s="107">
        <f t="shared" ref="E73:L74" si="12">E74</f>
        <v>1690640</v>
      </c>
      <c r="F73" s="107">
        <f t="shared" si="12"/>
        <v>0</v>
      </c>
      <c r="G73" s="111">
        <f t="shared" si="0"/>
        <v>1690640</v>
      </c>
      <c r="H73" s="107">
        <f t="shared" si="12"/>
        <v>1690640</v>
      </c>
      <c r="I73" s="107">
        <f t="shared" si="12"/>
        <v>0</v>
      </c>
      <c r="J73" s="111">
        <f t="shared" si="1"/>
        <v>1690640</v>
      </c>
      <c r="K73" s="107">
        <f t="shared" si="12"/>
        <v>1690640</v>
      </c>
      <c r="L73" s="107">
        <f t="shared" si="12"/>
        <v>0</v>
      </c>
      <c r="M73" s="111">
        <f t="shared" si="2"/>
        <v>1690640</v>
      </c>
    </row>
    <row r="74" spans="1:13" s="147" customFormat="1" ht="24">
      <c r="A74" s="69"/>
      <c r="B74" s="78" t="s">
        <v>415</v>
      </c>
      <c r="C74" s="82" t="s">
        <v>770</v>
      </c>
      <c r="D74" s="82" t="s">
        <v>124</v>
      </c>
      <c r="E74" s="107">
        <f t="shared" si="12"/>
        <v>1690640</v>
      </c>
      <c r="F74" s="107">
        <f t="shared" si="12"/>
        <v>0</v>
      </c>
      <c r="G74" s="111">
        <f t="shared" si="0"/>
        <v>1690640</v>
      </c>
      <c r="H74" s="107">
        <f t="shared" si="12"/>
        <v>1690640</v>
      </c>
      <c r="I74" s="107">
        <f t="shared" si="12"/>
        <v>0</v>
      </c>
      <c r="J74" s="111">
        <f t="shared" si="1"/>
        <v>1690640</v>
      </c>
      <c r="K74" s="107">
        <f t="shared" si="12"/>
        <v>1690640</v>
      </c>
      <c r="L74" s="107">
        <f t="shared" si="12"/>
        <v>0</v>
      </c>
      <c r="M74" s="111">
        <f t="shared" si="2"/>
        <v>1690640</v>
      </c>
    </row>
    <row r="75" spans="1:13" s="147" customFormat="1">
      <c r="A75" s="69"/>
      <c r="B75" s="78" t="s">
        <v>111</v>
      </c>
      <c r="C75" s="82" t="s">
        <v>770</v>
      </c>
      <c r="D75" s="82" t="s">
        <v>75</v>
      </c>
      <c r="E75" s="107">
        <v>1690640</v>
      </c>
      <c r="F75" s="107"/>
      <c r="G75" s="111">
        <f t="shared" si="0"/>
        <v>1690640</v>
      </c>
      <c r="H75" s="107">
        <v>1690640</v>
      </c>
      <c r="I75" s="107"/>
      <c r="J75" s="111">
        <f t="shared" si="1"/>
        <v>1690640</v>
      </c>
      <c r="K75" s="107">
        <v>1690640</v>
      </c>
      <c r="L75" s="107"/>
      <c r="M75" s="111">
        <f t="shared" si="2"/>
        <v>1690640</v>
      </c>
    </row>
    <row r="76" spans="1:13" s="147" customFormat="1" ht="24">
      <c r="A76" s="69"/>
      <c r="B76" s="90" t="s">
        <v>1027</v>
      </c>
      <c r="C76" s="81" t="s">
        <v>1028</v>
      </c>
      <c r="D76" s="81"/>
      <c r="E76" s="107">
        <f>E77</f>
        <v>62069</v>
      </c>
      <c r="F76" s="107">
        <f>F77</f>
        <v>0</v>
      </c>
      <c r="G76" s="107">
        <f t="shared" ref="G76:G78" si="13">E76+F76</f>
        <v>62069</v>
      </c>
      <c r="H76" s="107">
        <f t="shared" ref="H76:K77" si="14">H77</f>
        <v>62069</v>
      </c>
      <c r="I76" s="107">
        <f>I77</f>
        <v>0</v>
      </c>
      <c r="J76" s="107">
        <f t="shared" ref="J76:J78" si="15">H76+I76</f>
        <v>62069</v>
      </c>
      <c r="K76" s="107">
        <f t="shared" si="14"/>
        <v>62069</v>
      </c>
      <c r="L76" s="107">
        <f>L77</f>
        <v>0</v>
      </c>
      <c r="M76" s="107">
        <f t="shared" ref="M76:M78" si="16">K76+L76</f>
        <v>62069</v>
      </c>
    </row>
    <row r="77" spans="1:13" s="147" customFormat="1" ht="24">
      <c r="A77" s="69"/>
      <c r="B77" s="78" t="s">
        <v>415</v>
      </c>
      <c r="C77" s="81" t="s">
        <v>1028</v>
      </c>
      <c r="D77" s="81" t="s">
        <v>124</v>
      </c>
      <c r="E77" s="107">
        <f>E78</f>
        <v>62069</v>
      </c>
      <c r="F77" s="107">
        <f>F78</f>
        <v>0</v>
      </c>
      <c r="G77" s="107">
        <f t="shared" si="13"/>
        <v>62069</v>
      </c>
      <c r="H77" s="107">
        <f t="shared" si="14"/>
        <v>62069</v>
      </c>
      <c r="I77" s="107">
        <f>I78</f>
        <v>0</v>
      </c>
      <c r="J77" s="107">
        <f t="shared" si="15"/>
        <v>62069</v>
      </c>
      <c r="K77" s="107">
        <f t="shared" si="14"/>
        <v>62069</v>
      </c>
      <c r="L77" s="107">
        <f>L78</f>
        <v>0</v>
      </c>
      <c r="M77" s="107">
        <f t="shared" si="16"/>
        <v>62069</v>
      </c>
    </row>
    <row r="78" spans="1:13" s="147" customFormat="1">
      <c r="A78" s="69"/>
      <c r="B78" s="78" t="s">
        <v>759</v>
      </c>
      <c r="C78" s="81" t="s">
        <v>1028</v>
      </c>
      <c r="D78" s="81" t="s">
        <v>75</v>
      </c>
      <c r="E78" s="107">
        <v>62069</v>
      </c>
      <c r="F78" s="107"/>
      <c r="G78" s="107">
        <f t="shared" si="13"/>
        <v>62069</v>
      </c>
      <c r="H78" s="110">
        <v>62069</v>
      </c>
      <c r="I78" s="107"/>
      <c r="J78" s="107">
        <f t="shared" si="15"/>
        <v>62069</v>
      </c>
      <c r="K78" s="107">
        <v>62069</v>
      </c>
      <c r="L78" s="107"/>
      <c r="M78" s="107">
        <f t="shared" si="16"/>
        <v>62069</v>
      </c>
    </row>
    <row r="79" spans="1:13" s="147" customFormat="1" ht="48">
      <c r="A79" s="60"/>
      <c r="B79" s="78" t="s">
        <v>864</v>
      </c>
      <c r="C79" s="106" t="s">
        <v>865</v>
      </c>
      <c r="D79" s="106"/>
      <c r="E79" s="107">
        <f>E80</f>
        <v>571600</v>
      </c>
      <c r="F79" s="107">
        <f>F80</f>
        <v>0</v>
      </c>
      <c r="G79" s="107">
        <f t="shared" ref="G79:G141" si="17">E79+F79</f>
        <v>571600</v>
      </c>
      <c r="H79" s="107">
        <f>H80</f>
        <v>571600</v>
      </c>
      <c r="I79" s="107">
        <f>I80</f>
        <v>0</v>
      </c>
      <c r="J79" s="107">
        <f t="shared" ref="J79:J141" si="18">H79+I79</f>
        <v>571600</v>
      </c>
      <c r="K79" s="107">
        <f>K80</f>
        <v>571600</v>
      </c>
      <c r="L79" s="107">
        <f>L80</f>
        <v>0</v>
      </c>
      <c r="M79" s="107">
        <f t="shared" ref="M79:M141" si="19">K79+L79</f>
        <v>571600</v>
      </c>
    </row>
    <row r="80" spans="1:13" s="147" customFormat="1" ht="24">
      <c r="A80" s="60"/>
      <c r="B80" s="78" t="s">
        <v>123</v>
      </c>
      <c r="C80" s="106" t="s">
        <v>865</v>
      </c>
      <c r="D80" s="95" t="s">
        <v>124</v>
      </c>
      <c r="E80" s="107">
        <f>E81</f>
        <v>571600</v>
      </c>
      <c r="F80" s="107">
        <f>F81</f>
        <v>0</v>
      </c>
      <c r="G80" s="107">
        <f t="shared" si="17"/>
        <v>571600</v>
      </c>
      <c r="H80" s="107">
        <f>H81</f>
        <v>571600</v>
      </c>
      <c r="I80" s="107">
        <f>I81</f>
        <v>0</v>
      </c>
      <c r="J80" s="107">
        <f t="shared" si="18"/>
        <v>571600</v>
      </c>
      <c r="K80" s="107">
        <f>K81</f>
        <v>571600</v>
      </c>
      <c r="L80" s="107">
        <f>L81</f>
        <v>0</v>
      </c>
      <c r="M80" s="107">
        <f t="shared" si="19"/>
        <v>571600</v>
      </c>
    </row>
    <row r="81" spans="1:13" s="147" customFormat="1">
      <c r="A81" s="60"/>
      <c r="B81" s="78" t="s">
        <v>111</v>
      </c>
      <c r="C81" s="106" t="s">
        <v>865</v>
      </c>
      <c r="D81" s="95" t="s">
        <v>75</v>
      </c>
      <c r="E81" s="107">
        <v>571600</v>
      </c>
      <c r="F81" s="107"/>
      <c r="G81" s="107">
        <f t="shared" si="17"/>
        <v>571600</v>
      </c>
      <c r="H81" s="110">
        <v>571600</v>
      </c>
      <c r="I81" s="107"/>
      <c r="J81" s="107">
        <f t="shared" si="18"/>
        <v>571600</v>
      </c>
      <c r="K81" s="107">
        <v>571600</v>
      </c>
      <c r="L81" s="107"/>
      <c r="M81" s="107">
        <f t="shared" si="19"/>
        <v>571600</v>
      </c>
    </row>
    <row r="82" spans="1:13" s="147" customFormat="1" ht="36">
      <c r="A82" s="60"/>
      <c r="B82" s="78" t="s">
        <v>965</v>
      </c>
      <c r="C82" s="86" t="s">
        <v>758</v>
      </c>
      <c r="D82" s="91"/>
      <c r="E82" s="111">
        <f t="shared" ref="E82:L83" si="20">E83</f>
        <v>192416</v>
      </c>
      <c r="F82" s="111">
        <f t="shared" si="20"/>
        <v>0</v>
      </c>
      <c r="G82" s="111">
        <f t="shared" si="17"/>
        <v>192416</v>
      </c>
      <c r="H82" s="111">
        <f t="shared" si="20"/>
        <v>121550</v>
      </c>
      <c r="I82" s="111">
        <f t="shared" si="20"/>
        <v>0</v>
      </c>
      <c r="J82" s="111">
        <f t="shared" si="18"/>
        <v>121550</v>
      </c>
      <c r="K82" s="111">
        <f t="shared" si="20"/>
        <v>121550</v>
      </c>
      <c r="L82" s="111">
        <f t="shared" si="20"/>
        <v>0</v>
      </c>
      <c r="M82" s="111">
        <f t="shared" si="19"/>
        <v>121550</v>
      </c>
    </row>
    <row r="83" spans="1:13" s="147" customFormat="1" ht="24">
      <c r="A83" s="60"/>
      <c r="B83" s="78" t="s">
        <v>415</v>
      </c>
      <c r="C83" s="86" t="s">
        <v>758</v>
      </c>
      <c r="D83" s="91" t="s">
        <v>124</v>
      </c>
      <c r="E83" s="111">
        <f t="shared" si="20"/>
        <v>192416</v>
      </c>
      <c r="F83" s="111">
        <f t="shared" si="20"/>
        <v>0</v>
      </c>
      <c r="G83" s="111">
        <f t="shared" si="17"/>
        <v>192416</v>
      </c>
      <c r="H83" s="111">
        <f t="shared" si="20"/>
        <v>121550</v>
      </c>
      <c r="I83" s="111">
        <f t="shared" si="20"/>
        <v>0</v>
      </c>
      <c r="J83" s="111">
        <f t="shared" si="18"/>
        <v>121550</v>
      </c>
      <c r="K83" s="111">
        <f t="shared" si="20"/>
        <v>121550</v>
      </c>
      <c r="L83" s="111">
        <f t="shared" si="20"/>
        <v>0</v>
      </c>
      <c r="M83" s="111">
        <f t="shared" si="19"/>
        <v>121550</v>
      </c>
    </row>
    <row r="84" spans="1:13" s="147" customFormat="1" ht="15.75" customHeight="1">
      <c r="A84" s="60"/>
      <c r="B84" s="78" t="s">
        <v>111</v>
      </c>
      <c r="C84" s="86" t="s">
        <v>758</v>
      </c>
      <c r="D84" s="91" t="s">
        <v>75</v>
      </c>
      <c r="E84" s="107">
        <v>192416</v>
      </c>
      <c r="F84" s="107"/>
      <c r="G84" s="111">
        <f t="shared" si="17"/>
        <v>192416</v>
      </c>
      <c r="H84" s="111">
        <v>121550</v>
      </c>
      <c r="I84" s="107"/>
      <c r="J84" s="111">
        <f t="shared" si="18"/>
        <v>121550</v>
      </c>
      <c r="K84" s="107">
        <v>121550</v>
      </c>
      <c r="L84" s="107"/>
      <c r="M84" s="111">
        <f t="shared" si="19"/>
        <v>121550</v>
      </c>
    </row>
    <row r="85" spans="1:13" s="147" customFormat="1" ht="24" hidden="1">
      <c r="A85" s="60"/>
      <c r="B85" s="90" t="s">
        <v>834</v>
      </c>
      <c r="C85" s="81" t="s">
        <v>835</v>
      </c>
      <c r="D85" s="81"/>
      <c r="E85" s="107">
        <f t="shared" ref="E85:L86" si="21">E86</f>
        <v>0</v>
      </c>
      <c r="F85" s="107">
        <f t="shared" si="21"/>
        <v>0</v>
      </c>
      <c r="G85" s="111">
        <f t="shared" si="17"/>
        <v>0</v>
      </c>
      <c r="H85" s="107">
        <f t="shared" si="21"/>
        <v>0</v>
      </c>
      <c r="I85" s="107">
        <f t="shared" si="21"/>
        <v>0</v>
      </c>
      <c r="J85" s="111">
        <f t="shared" si="18"/>
        <v>0</v>
      </c>
      <c r="K85" s="107">
        <f t="shared" si="21"/>
        <v>0</v>
      </c>
      <c r="L85" s="107">
        <f t="shared" si="21"/>
        <v>0</v>
      </c>
      <c r="M85" s="111">
        <f t="shared" si="19"/>
        <v>0</v>
      </c>
    </row>
    <row r="86" spans="1:13" ht="24" hidden="1">
      <c r="A86" s="60"/>
      <c r="B86" s="78" t="s">
        <v>415</v>
      </c>
      <c r="C86" s="81" t="s">
        <v>835</v>
      </c>
      <c r="D86" s="81" t="s">
        <v>124</v>
      </c>
      <c r="E86" s="107">
        <f t="shared" si="21"/>
        <v>0</v>
      </c>
      <c r="F86" s="107">
        <f t="shared" si="21"/>
        <v>0</v>
      </c>
      <c r="G86" s="111">
        <f t="shared" si="17"/>
        <v>0</v>
      </c>
      <c r="H86" s="107">
        <f t="shared" si="21"/>
        <v>0</v>
      </c>
      <c r="I86" s="107">
        <f t="shared" si="21"/>
        <v>0</v>
      </c>
      <c r="J86" s="111">
        <f t="shared" si="18"/>
        <v>0</v>
      </c>
      <c r="K86" s="107">
        <f t="shared" si="21"/>
        <v>0</v>
      </c>
      <c r="L86" s="107">
        <f t="shared" si="21"/>
        <v>0</v>
      </c>
      <c r="M86" s="111">
        <f t="shared" si="19"/>
        <v>0</v>
      </c>
    </row>
    <row r="87" spans="1:13" hidden="1">
      <c r="A87" s="60"/>
      <c r="B87" s="78" t="s">
        <v>759</v>
      </c>
      <c r="C87" s="81" t="s">
        <v>835</v>
      </c>
      <c r="D87" s="81" t="s">
        <v>75</v>
      </c>
      <c r="E87" s="107"/>
      <c r="F87" s="107"/>
      <c r="G87" s="111">
        <f t="shared" si="17"/>
        <v>0</v>
      </c>
      <c r="H87" s="110"/>
      <c r="I87" s="107"/>
      <c r="J87" s="111">
        <f t="shared" si="18"/>
        <v>0</v>
      </c>
      <c r="K87" s="107"/>
      <c r="L87" s="107"/>
      <c r="M87" s="111">
        <f t="shared" si="19"/>
        <v>0</v>
      </c>
    </row>
    <row r="88" spans="1:13" ht="48">
      <c r="A88" s="60"/>
      <c r="B88" s="78" t="s">
        <v>922</v>
      </c>
      <c r="C88" s="106" t="s">
        <v>838</v>
      </c>
      <c r="D88" s="81"/>
      <c r="E88" s="107">
        <f t="shared" ref="E88:L89" si="22">E89</f>
        <v>7225890.6299999999</v>
      </c>
      <c r="F88" s="107">
        <f t="shared" si="22"/>
        <v>0</v>
      </c>
      <c r="G88" s="111">
        <f t="shared" si="17"/>
        <v>7225890.6299999999</v>
      </c>
      <c r="H88" s="107">
        <f t="shared" si="22"/>
        <v>6160149.9500000002</v>
      </c>
      <c r="I88" s="107">
        <f t="shared" si="22"/>
        <v>0</v>
      </c>
      <c r="J88" s="111">
        <f t="shared" si="18"/>
        <v>6160149.9500000002</v>
      </c>
      <c r="K88" s="107">
        <f t="shared" si="22"/>
        <v>5921208.71</v>
      </c>
      <c r="L88" s="107">
        <f t="shared" si="22"/>
        <v>0</v>
      </c>
      <c r="M88" s="111">
        <f t="shared" si="19"/>
        <v>5921208.71</v>
      </c>
    </row>
    <row r="89" spans="1:13" ht="24">
      <c r="A89" s="60"/>
      <c r="B89" s="78" t="s">
        <v>123</v>
      </c>
      <c r="C89" s="106" t="s">
        <v>838</v>
      </c>
      <c r="D89" s="81" t="s">
        <v>124</v>
      </c>
      <c r="E89" s="107">
        <f t="shared" si="22"/>
        <v>7225890.6299999999</v>
      </c>
      <c r="F89" s="107">
        <f t="shared" si="22"/>
        <v>0</v>
      </c>
      <c r="G89" s="111">
        <f t="shared" si="17"/>
        <v>7225890.6299999999</v>
      </c>
      <c r="H89" s="107">
        <f t="shared" si="22"/>
        <v>6160149.9500000002</v>
      </c>
      <c r="I89" s="107">
        <f t="shared" si="22"/>
        <v>0</v>
      </c>
      <c r="J89" s="111">
        <f t="shared" si="18"/>
        <v>6160149.9500000002</v>
      </c>
      <c r="K89" s="107">
        <f t="shared" si="22"/>
        <v>5921208.71</v>
      </c>
      <c r="L89" s="107">
        <f t="shared" si="22"/>
        <v>0</v>
      </c>
      <c r="M89" s="111">
        <f t="shared" si="19"/>
        <v>5921208.71</v>
      </c>
    </row>
    <row r="90" spans="1:13">
      <c r="A90" s="60"/>
      <c r="B90" s="78" t="s">
        <v>111</v>
      </c>
      <c r="C90" s="106" t="s">
        <v>838</v>
      </c>
      <c r="D90" s="81" t="s">
        <v>75</v>
      </c>
      <c r="E90" s="107">
        <v>7225890.6299999999</v>
      </c>
      <c r="F90" s="107"/>
      <c r="G90" s="111">
        <f t="shared" si="17"/>
        <v>7225890.6299999999</v>
      </c>
      <c r="H90" s="110">
        <v>6160149.9500000002</v>
      </c>
      <c r="I90" s="107"/>
      <c r="J90" s="111">
        <f t="shared" si="18"/>
        <v>6160149.9500000002</v>
      </c>
      <c r="K90" s="107">
        <v>5921208.71</v>
      </c>
      <c r="L90" s="107"/>
      <c r="M90" s="111">
        <f t="shared" si="19"/>
        <v>5921208.71</v>
      </c>
    </row>
    <row r="91" spans="1:13">
      <c r="A91" s="69"/>
      <c r="B91" s="78" t="s">
        <v>419</v>
      </c>
      <c r="C91" s="86" t="s">
        <v>920</v>
      </c>
      <c r="D91" s="91"/>
      <c r="E91" s="111">
        <f>E92+E94</f>
        <v>300290560</v>
      </c>
      <c r="F91" s="111"/>
      <c r="G91" s="111">
        <f t="shared" ref="G91:G101" si="23">E91+F91</f>
        <v>300290560</v>
      </c>
      <c r="H91" s="111">
        <f>H92+H94</f>
        <v>299844220</v>
      </c>
      <c r="I91" s="111">
        <f>I92+I94</f>
        <v>0</v>
      </c>
      <c r="J91" s="111">
        <f t="shared" ref="J91:J101" si="24">H91+I91</f>
        <v>299844220</v>
      </c>
      <c r="K91" s="111">
        <f>K92+K94</f>
        <v>299275750</v>
      </c>
      <c r="L91" s="111">
        <f>L92+L94</f>
        <v>0</v>
      </c>
      <c r="M91" s="111">
        <f t="shared" ref="M91:M101" si="25">K91+L91</f>
        <v>299275750</v>
      </c>
    </row>
    <row r="92" spans="1:13" ht="24">
      <c r="A92" s="69"/>
      <c r="B92" s="78" t="s">
        <v>415</v>
      </c>
      <c r="C92" s="86" t="s">
        <v>920</v>
      </c>
      <c r="D92" s="91" t="s">
        <v>124</v>
      </c>
      <c r="E92" s="111">
        <f>E93</f>
        <v>298940560</v>
      </c>
      <c r="F92" s="111">
        <f>F93</f>
        <v>0</v>
      </c>
      <c r="G92" s="111">
        <f t="shared" si="23"/>
        <v>298940560</v>
      </c>
      <c r="H92" s="111">
        <f>H93</f>
        <v>298344220</v>
      </c>
      <c r="I92" s="111">
        <f>I93</f>
        <v>0</v>
      </c>
      <c r="J92" s="111">
        <f t="shared" si="24"/>
        <v>298344220</v>
      </c>
      <c r="K92" s="111">
        <f>K93</f>
        <v>297275750</v>
      </c>
      <c r="L92" s="111">
        <f>L93</f>
        <v>0</v>
      </c>
      <c r="M92" s="111">
        <f t="shared" si="25"/>
        <v>297275750</v>
      </c>
    </row>
    <row r="93" spans="1:13">
      <c r="A93" s="69"/>
      <c r="B93" s="78" t="s">
        <v>111</v>
      </c>
      <c r="C93" s="86" t="s">
        <v>920</v>
      </c>
      <c r="D93" s="91" t="s">
        <v>75</v>
      </c>
      <c r="E93" s="107">
        <f>83197352+217093208-1350000</f>
        <v>298940560</v>
      </c>
      <c r="F93" s="107"/>
      <c r="G93" s="111">
        <f t="shared" si="23"/>
        <v>298940560</v>
      </c>
      <c r="H93" s="111">
        <f>80483378+219360842-1500000</f>
        <v>298344220</v>
      </c>
      <c r="I93" s="107"/>
      <c r="J93" s="111">
        <f t="shared" si="24"/>
        <v>298344220</v>
      </c>
      <c r="K93" s="107">
        <f>79345088+219930662-2000000</f>
        <v>297275750</v>
      </c>
      <c r="L93" s="107"/>
      <c r="M93" s="111">
        <f t="shared" si="25"/>
        <v>297275750</v>
      </c>
    </row>
    <row r="94" spans="1:13">
      <c r="A94" s="69"/>
      <c r="B94" s="80" t="s">
        <v>92</v>
      </c>
      <c r="C94" s="86" t="s">
        <v>920</v>
      </c>
      <c r="D94" s="91" t="s">
        <v>380</v>
      </c>
      <c r="E94" s="111">
        <f>E95</f>
        <v>1350000</v>
      </c>
      <c r="F94" s="111">
        <f>F95</f>
        <v>0</v>
      </c>
      <c r="G94" s="111">
        <f t="shared" si="23"/>
        <v>1350000</v>
      </c>
      <c r="H94" s="111">
        <f>H95</f>
        <v>1500000</v>
      </c>
      <c r="I94" s="111">
        <f>I95</f>
        <v>0</v>
      </c>
      <c r="J94" s="111">
        <f t="shared" si="24"/>
        <v>1500000</v>
      </c>
      <c r="K94" s="111">
        <f>K95</f>
        <v>2000000</v>
      </c>
      <c r="L94" s="111">
        <f>L95</f>
        <v>0</v>
      </c>
      <c r="M94" s="111">
        <f t="shared" si="25"/>
        <v>2000000</v>
      </c>
    </row>
    <row r="95" spans="1:13" s="147" customFormat="1">
      <c r="A95" s="69"/>
      <c r="B95" s="78" t="s">
        <v>115</v>
      </c>
      <c r="C95" s="86" t="s">
        <v>920</v>
      </c>
      <c r="D95" s="91" t="s">
        <v>116</v>
      </c>
      <c r="E95" s="107">
        <v>1350000</v>
      </c>
      <c r="F95" s="107"/>
      <c r="G95" s="111">
        <f t="shared" si="23"/>
        <v>1350000</v>
      </c>
      <c r="H95" s="111">
        <v>1500000</v>
      </c>
      <c r="I95" s="107"/>
      <c r="J95" s="111">
        <f t="shared" si="24"/>
        <v>1500000</v>
      </c>
      <c r="K95" s="107">
        <v>2000000</v>
      </c>
      <c r="L95" s="107"/>
      <c r="M95" s="111">
        <f t="shared" si="25"/>
        <v>2000000</v>
      </c>
    </row>
    <row r="96" spans="1:13" s="147" customFormat="1" ht="24">
      <c r="A96" s="69"/>
      <c r="B96" s="78" t="s">
        <v>420</v>
      </c>
      <c r="C96" s="86" t="s">
        <v>921</v>
      </c>
      <c r="D96" s="91"/>
      <c r="E96" s="111">
        <f t="shared" ref="E96:L97" si="26">E97</f>
        <v>3857203.13</v>
      </c>
      <c r="F96" s="111">
        <f t="shared" si="26"/>
        <v>0</v>
      </c>
      <c r="G96" s="111">
        <f t="shared" si="23"/>
        <v>3857203.13</v>
      </c>
      <c r="H96" s="111">
        <f t="shared" si="26"/>
        <v>4873715.5999999996</v>
      </c>
      <c r="I96" s="111">
        <f t="shared" si="26"/>
        <v>0</v>
      </c>
      <c r="J96" s="111">
        <f t="shared" si="24"/>
        <v>4873715.5999999996</v>
      </c>
      <c r="K96" s="111">
        <f t="shared" si="26"/>
        <v>4819697.1500000004</v>
      </c>
      <c r="L96" s="111">
        <f t="shared" si="26"/>
        <v>0</v>
      </c>
      <c r="M96" s="111">
        <f t="shared" si="25"/>
        <v>4819697.1500000004</v>
      </c>
    </row>
    <row r="97" spans="1:14" s="147" customFormat="1" ht="24">
      <c r="A97" s="69"/>
      <c r="B97" s="78" t="s">
        <v>415</v>
      </c>
      <c r="C97" s="86" t="s">
        <v>921</v>
      </c>
      <c r="D97" s="91" t="s">
        <v>124</v>
      </c>
      <c r="E97" s="111">
        <f t="shared" si="26"/>
        <v>3857203.13</v>
      </c>
      <c r="F97" s="111">
        <f t="shared" si="26"/>
        <v>0</v>
      </c>
      <c r="G97" s="111">
        <f t="shared" si="23"/>
        <v>3857203.13</v>
      </c>
      <c r="H97" s="111">
        <f t="shared" si="26"/>
        <v>4873715.5999999996</v>
      </c>
      <c r="I97" s="111">
        <f t="shared" si="26"/>
        <v>0</v>
      </c>
      <c r="J97" s="111">
        <f t="shared" si="24"/>
        <v>4873715.5999999996</v>
      </c>
      <c r="K97" s="111">
        <f t="shared" si="26"/>
        <v>4819697.1500000004</v>
      </c>
      <c r="L97" s="111">
        <f t="shared" si="26"/>
        <v>0</v>
      </c>
      <c r="M97" s="111">
        <f t="shared" si="25"/>
        <v>4819697.1500000004</v>
      </c>
    </row>
    <row r="98" spans="1:14" s="147" customFormat="1" ht="12" customHeight="1">
      <c r="A98" s="69"/>
      <c r="B98" s="78" t="s">
        <v>111</v>
      </c>
      <c r="C98" s="86" t="s">
        <v>921</v>
      </c>
      <c r="D98" s="91" t="s">
        <v>75</v>
      </c>
      <c r="E98" s="107">
        <v>3857203.13</v>
      </c>
      <c r="F98" s="107"/>
      <c r="G98" s="111">
        <f t="shared" si="23"/>
        <v>3857203.13</v>
      </c>
      <c r="H98" s="111">
        <v>4873715.5999999996</v>
      </c>
      <c r="I98" s="107"/>
      <c r="J98" s="111">
        <f t="shared" si="24"/>
        <v>4873715.5999999996</v>
      </c>
      <c r="K98" s="107">
        <v>4819697.1500000004</v>
      </c>
      <c r="L98" s="107"/>
      <c r="M98" s="111">
        <f t="shared" si="25"/>
        <v>4819697.1500000004</v>
      </c>
    </row>
    <row r="99" spans="1:14" s="147" customFormat="1" ht="108" hidden="1">
      <c r="A99" s="60"/>
      <c r="B99" s="78" t="s">
        <v>982</v>
      </c>
      <c r="C99" s="82" t="s">
        <v>919</v>
      </c>
      <c r="D99" s="82"/>
      <c r="E99" s="107">
        <f>E100</f>
        <v>0</v>
      </c>
      <c r="F99" s="107">
        <f>F100</f>
        <v>0</v>
      </c>
      <c r="G99" s="107">
        <f t="shared" si="23"/>
        <v>0</v>
      </c>
      <c r="H99" s="107">
        <f t="shared" ref="H99:K100" si="27">H100</f>
        <v>0</v>
      </c>
      <c r="I99" s="107">
        <f>I100</f>
        <v>0</v>
      </c>
      <c r="J99" s="107">
        <f t="shared" si="24"/>
        <v>0</v>
      </c>
      <c r="K99" s="107">
        <f t="shared" si="27"/>
        <v>0</v>
      </c>
      <c r="L99" s="107">
        <f>L100</f>
        <v>0</v>
      </c>
      <c r="M99" s="107">
        <f t="shared" si="25"/>
        <v>0</v>
      </c>
    </row>
    <row r="100" spans="1:14" s="147" customFormat="1" ht="24" hidden="1">
      <c r="A100" s="60"/>
      <c r="B100" s="78" t="s">
        <v>123</v>
      </c>
      <c r="C100" s="82" t="s">
        <v>919</v>
      </c>
      <c r="D100" s="82" t="s">
        <v>124</v>
      </c>
      <c r="E100" s="107">
        <f>E101</f>
        <v>0</v>
      </c>
      <c r="F100" s="107">
        <f>F101</f>
        <v>0</v>
      </c>
      <c r="G100" s="107">
        <f t="shared" si="23"/>
        <v>0</v>
      </c>
      <c r="H100" s="107">
        <f t="shared" si="27"/>
        <v>0</v>
      </c>
      <c r="I100" s="107">
        <f>I101</f>
        <v>0</v>
      </c>
      <c r="J100" s="107">
        <f t="shared" si="24"/>
        <v>0</v>
      </c>
      <c r="K100" s="107">
        <f t="shared" si="27"/>
        <v>0</v>
      </c>
      <c r="L100" s="107">
        <f>L101</f>
        <v>0</v>
      </c>
      <c r="M100" s="107">
        <f t="shared" si="25"/>
        <v>0</v>
      </c>
    </row>
    <row r="101" spans="1:14" s="147" customFormat="1" hidden="1">
      <c r="A101" s="60"/>
      <c r="B101" s="78" t="s">
        <v>111</v>
      </c>
      <c r="C101" s="82" t="s">
        <v>919</v>
      </c>
      <c r="D101" s="82" t="s">
        <v>75</v>
      </c>
      <c r="E101" s="107"/>
      <c r="F101" s="107"/>
      <c r="G101" s="107">
        <f t="shared" si="23"/>
        <v>0</v>
      </c>
      <c r="H101" s="110"/>
      <c r="I101" s="107"/>
      <c r="J101" s="107">
        <f t="shared" si="24"/>
        <v>0</v>
      </c>
      <c r="K101" s="107"/>
      <c r="L101" s="107"/>
      <c r="M101" s="107">
        <f t="shared" si="25"/>
        <v>0</v>
      </c>
    </row>
    <row r="102" spans="1:14">
      <c r="A102" s="60"/>
      <c r="B102" s="78" t="s">
        <v>1032</v>
      </c>
      <c r="C102" s="81" t="s">
        <v>1029</v>
      </c>
      <c r="D102" s="81"/>
      <c r="E102" s="107">
        <f>E103+E106</f>
        <v>27555759.760000002</v>
      </c>
      <c r="F102" s="107">
        <f>F103+F106</f>
        <v>0</v>
      </c>
      <c r="G102" s="107">
        <f t="shared" si="17"/>
        <v>27555759.760000002</v>
      </c>
      <c r="H102" s="107">
        <f>H103+H106</f>
        <v>28110692.990000002</v>
      </c>
      <c r="I102" s="107">
        <f>I103+I106</f>
        <v>0</v>
      </c>
      <c r="J102" s="107">
        <f t="shared" si="18"/>
        <v>28110692.990000002</v>
      </c>
      <c r="K102" s="107">
        <f>K103+K106</f>
        <v>28110692.990000002</v>
      </c>
      <c r="L102" s="107">
        <f>L103+L106</f>
        <v>0</v>
      </c>
      <c r="M102" s="107">
        <f t="shared" si="19"/>
        <v>28110692.990000002</v>
      </c>
    </row>
    <row r="103" spans="1:14" ht="48">
      <c r="A103" s="60"/>
      <c r="B103" s="78" t="s">
        <v>1036</v>
      </c>
      <c r="C103" s="81" t="s">
        <v>1031</v>
      </c>
      <c r="D103" s="81"/>
      <c r="E103" s="107">
        <f t="shared" ref="E103:F104" si="28">E104</f>
        <v>2827654.96</v>
      </c>
      <c r="F103" s="107">
        <f t="shared" si="28"/>
        <v>0</v>
      </c>
      <c r="G103" s="107">
        <f t="shared" si="17"/>
        <v>2827654.96</v>
      </c>
      <c r="H103" s="107">
        <f t="shared" ref="H103:K104" si="29">H104</f>
        <v>3382588.19</v>
      </c>
      <c r="I103" s="107">
        <f>I104</f>
        <v>0</v>
      </c>
      <c r="J103" s="107">
        <f t="shared" si="18"/>
        <v>3382588.19</v>
      </c>
      <c r="K103" s="107">
        <f t="shared" si="29"/>
        <v>3382588.19</v>
      </c>
      <c r="L103" s="107">
        <f>L104</f>
        <v>0</v>
      </c>
      <c r="M103" s="107">
        <f t="shared" si="19"/>
        <v>3382588.19</v>
      </c>
    </row>
    <row r="104" spans="1:14" ht="24">
      <c r="A104" s="60"/>
      <c r="B104" s="78" t="s">
        <v>123</v>
      </c>
      <c r="C104" s="81" t="s">
        <v>1031</v>
      </c>
      <c r="D104" s="96" t="s">
        <v>124</v>
      </c>
      <c r="E104" s="107">
        <f t="shared" si="28"/>
        <v>2827654.96</v>
      </c>
      <c r="F104" s="107">
        <f t="shared" si="28"/>
        <v>0</v>
      </c>
      <c r="G104" s="107">
        <f t="shared" si="17"/>
        <v>2827654.96</v>
      </c>
      <c r="H104" s="107">
        <f t="shared" si="29"/>
        <v>3382588.19</v>
      </c>
      <c r="I104" s="107">
        <f>I105</f>
        <v>0</v>
      </c>
      <c r="J104" s="107">
        <f t="shared" si="18"/>
        <v>3382588.19</v>
      </c>
      <c r="K104" s="107">
        <f t="shared" si="29"/>
        <v>3382588.19</v>
      </c>
      <c r="L104" s="107">
        <f>L105</f>
        <v>0</v>
      </c>
      <c r="M104" s="107">
        <f t="shared" si="19"/>
        <v>3382588.19</v>
      </c>
    </row>
    <row r="105" spans="1:14">
      <c r="A105" s="60"/>
      <c r="B105" s="78" t="s">
        <v>111</v>
      </c>
      <c r="C105" s="81" t="s">
        <v>1031</v>
      </c>
      <c r="D105" s="96" t="s">
        <v>75</v>
      </c>
      <c r="E105" s="107">
        <v>2827654.96</v>
      </c>
      <c r="F105" s="107"/>
      <c r="G105" s="107">
        <f t="shared" si="17"/>
        <v>2827654.96</v>
      </c>
      <c r="H105" s="110">
        <v>3382588.19</v>
      </c>
      <c r="I105" s="107"/>
      <c r="J105" s="107">
        <f t="shared" si="18"/>
        <v>3382588.19</v>
      </c>
      <c r="K105" s="107">
        <v>3382588.19</v>
      </c>
      <c r="L105" s="107"/>
      <c r="M105" s="107">
        <f t="shared" si="19"/>
        <v>3382588.19</v>
      </c>
    </row>
    <row r="106" spans="1:14" ht="60">
      <c r="A106" s="60"/>
      <c r="B106" s="78" t="s">
        <v>918</v>
      </c>
      <c r="C106" s="81" t="s">
        <v>1030</v>
      </c>
      <c r="D106" s="81"/>
      <c r="E106" s="107">
        <f t="shared" ref="E106:F107" si="30">E107</f>
        <v>24728104.800000001</v>
      </c>
      <c r="F106" s="107">
        <f t="shared" si="30"/>
        <v>0</v>
      </c>
      <c r="G106" s="107">
        <f t="shared" si="17"/>
        <v>24728104.800000001</v>
      </c>
      <c r="H106" s="107">
        <f t="shared" ref="H106:K107" si="31">H107</f>
        <v>24728104.800000001</v>
      </c>
      <c r="I106" s="107">
        <f>I107</f>
        <v>0</v>
      </c>
      <c r="J106" s="107">
        <f t="shared" si="18"/>
        <v>24728104.800000001</v>
      </c>
      <c r="K106" s="107">
        <f t="shared" si="31"/>
        <v>24728104.800000001</v>
      </c>
      <c r="L106" s="107">
        <f>L107</f>
        <v>0</v>
      </c>
      <c r="M106" s="107">
        <f t="shared" si="19"/>
        <v>24728104.800000001</v>
      </c>
    </row>
    <row r="107" spans="1:14" ht="24">
      <c r="A107" s="60"/>
      <c r="B107" s="78" t="s">
        <v>123</v>
      </c>
      <c r="C107" s="81" t="s">
        <v>1030</v>
      </c>
      <c r="D107" s="81" t="s">
        <v>124</v>
      </c>
      <c r="E107" s="107">
        <f t="shared" si="30"/>
        <v>24728104.800000001</v>
      </c>
      <c r="F107" s="107">
        <f t="shared" si="30"/>
        <v>0</v>
      </c>
      <c r="G107" s="107">
        <f t="shared" si="17"/>
        <v>24728104.800000001</v>
      </c>
      <c r="H107" s="107">
        <f t="shared" si="31"/>
        <v>24728104.800000001</v>
      </c>
      <c r="I107" s="107">
        <f>I108</f>
        <v>0</v>
      </c>
      <c r="J107" s="107">
        <f t="shared" si="18"/>
        <v>24728104.800000001</v>
      </c>
      <c r="K107" s="107">
        <f t="shared" si="31"/>
        <v>24728104.800000001</v>
      </c>
      <c r="L107" s="107">
        <f>L108</f>
        <v>0</v>
      </c>
      <c r="M107" s="107">
        <f t="shared" si="19"/>
        <v>24728104.800000001</v>
      </c>
    </row>
    <row r="108" spans="1:14">
      <c r="A108" s="60"/>
      <c r="B108" s="78" t="s">
        <v>111</v>
      </c>
      <c r="C108" s="81" t="s">
        <v>1030</v>
      </c>
      <c r="D108" s="81" t="s">
        <v>75</v>
      </c>
      <c r="E108" s="107">
        <v>24728104.800000001</v>
      </c>
      <c r="F108" s="107"/>
      <c r="G108" s="107">
        <f t="shared" si="17"/>
        <v>24728104.800000001</v>
      </c>
      <c r="H108" s="110">
        <v>24728104.800000001</v>
      </c>
      <c r="I108" s="107"/>
      <c r="J108" s="107">
        <f t="shared" si="18"/>
        <v>24728104.800000001</v>
      </c>
      <c r="K108" s="107">
        <v>24728104.800000001</v>
      </c>
      <c r="L108" s="107"/>
      <c r="M108" s="107">
        <f t="shared" si="19"/>
        <v>24728104.800000001</v>
      </c>
    </row>
    <row r="109" spans="1:14" s="64" customFormat="1" ht="13.5">
      <c r="A109" s="61"/>
      <c r="B109" s="87" t="s">
        <v>589</v>
      </c>
      <c r="C109" s="88" t="s">
        <v>18</v>
      </c>
      <c r="D109" s="89"/>
      <c r="E109" s="109">
        <f>E113+E110</f>
        <v>1712012.85</v>
      </c>
      <c r="F109" s="109">
        <f>F113+F110</f>
        <v>0</v>
      </c>
      <c r="G109" s="109">
        <f t="shared" si="17"/>
        <v>1712012.85</v>
      </c>
      <c r="H109" s="109">
        <f>H113+H110</f>
        <v>2109004.54</v>
      </c>
      <c r="I109" s="109">
        <f>I113+I110</f>
        <v>0</v>
      </c>
      <c r="J109" s="109">
        <f t="shared" si="18"/>
        <v>2109004.54</v>
      </c>
      <c r="K109" s="109">
        <f>K113+K110</f>
        <v>2174354.6399999997</v>
      </c>
      <c r="L109" s="109">
        <f>L113+L110</f>
        <v>0</v>
      </c>
      <c r="M109" s="109">
        <f t="shared" si="19"/>
        <v>2174354.6399999997</v>
      </c>
      <c r="N109" s="149"/>
    </row>
    <row r="110" spans="1:14">
      <c r="A110" s="60"/>
      <c r="B110" s="78" t="s">
        <v>258</v>
      </c>
      <c r="C110" s="86" t="s">
        <v>774</v>
      </c>
      <c r="D110" s="96"/>
      <c r="E110" s="107">
        <f t="shared" ref="E110:L111" si="32">E111</f>
        <v>475000</v>
      </c>
      <c r="F110" s="107">
        <f t="shared" si="32"/>
        <v>0</v>
      </c>
      <c r="G110" s="111">
        <f t="shared" si="17"/>
        <v>475000</v>
      </c>
      <c r="H110" s="107">
        <f t="shared" si="32"/>
        <v>475000</v>
      </c>
      <c r="I110" s="107">
        <f t="shared" si="32"/>
        <v>0</v>
      </c>
      <c r="J110" s="111">
        <f t="shared" si="18"/>
        <v>475000</v>
      </c>
      <c r="K110" s="107">
        <f t="shared" si="32"/>
        <v>475000</v>
      </c>
      <c r="L110" s="107">
        <f t="shared" si="32"/>
        <v>0</v>
      </c>
      <c r="M110" s="111">
        <f t="shared" si="19"/>
        <v>475000</v>
      </c>
    </row>
    <row r="111" spans="1:14" ht="24">
      <c r="A111" s="60"/>
      <c r="B111" s="78" t="s">
        <v>123</v>
      </c>
      <c r="C111" s="86" t="s">
        <v>774</v>
      </c>
      <c r="D111" s="96" t="s">
        <v>124</v>
      </c>
      <c r="E111" s="107">
        <f t="shared" si="32"/>
        <v>475000</v>
      </c>
      <c r="F111" s="107">
        <f t="shared" si="32"/>
        <v>0</v>
      </c>
      <c r="G111" s="111">
        <f t="shared" si="17"/>
        <v>475000</v>
      </c>
      <c r="H111" s="107">
        <f t="shared" si="32"/>
        <v>475000</v>
      </c>
      <c r="I111" s="107">
        <f t="shared" si="32"/>
        <v>0</v>
      </c>
      <c r="J111" s="111">
        <f t="shared" si="18"/>
        <v>475000</v>
      </c>
      <c r="K111" s="107">
        <f t="shared" si="32"/>
        <v>475000</v>
      </c>
      <c r="L111" s="107">
        <f t="shared" si="32"/>
        <v>0</v>
      </c>
      <c r="M111" s="111">
        <f t="shared" si="19"/>
        <v>475000</v>
      </c>
    </row>
    <row r="112" spans="1:14">
      <c r="A112" s="60"/>
      <c r="B112" s="78" t="s">
        <v>111</v>
      </c>
      <c r="C112" s="86" t="s">
        <v>774</v>
      </c>
      <c r="D112" s="96" t="s">
        <v>75</v>
      </c>
      <c r="E112" s="107">
        <v>475000</v>
      </c>
      <c r="F112" s="107"/>
      <c r="G112" s="111">
        <f t="shared" si="17"/>
        <v>475000</v>
      </c>
      <c r="H112" s="107">
        <v>475000</v>
      </c>
      <c r="I112" s="107"/>
      <c r="J112" s="111">
        <f t="shared" si="18"/>
        <v>475000</v>
      </c>
      <c r="K112" s="107">
        <v>475000</v>
      </c>
      <c r="L112" s="107"/>
      <c r="M112" s="111">
        <f t="shared" si="19"/>
        <v>475000</v>
      </c>
    </row>
    <row r="113" spans="1:14" ht="36">
      <c r="A113" s="60"/>
      <c r="B113" s="78" t="s">
        <v>923</v>
      </c>
      <c r="C113" s="86" t="s">
        <v>924</v>
      </c>
      <c r="D113" s="91"/>
      <c r="E113" s="111">
        <f t="shared" ref="E113:L114" si="33">E114</f>
        <v>1237012.8500000001</v>
      </c>
      <c r="F113" s="111">
        <f t="shared" si="33"/>
        <v>0</v>
      </c>
      <c r="G113" s="111">
        <f>E113+F113</f>
        <v>1237012.8500000001</v>
      </c>
      <c r="H113" s="111">
        <f t="shared" si="33"/>
        <v>1634004.54</v>
      </c>
      <c r="I113" s="111">
        <f t="shared" si="33"/>
        <v>0</v>
      </c>
      <c r="J113" s="111">
        <f>H113+I113</f>
        <v>1634004.54</v>
      </c>
      <c r="K113" s="111">
        <f t="shared" si="33"/>
        <v>1699354.64</v>
      </c>
      <c r="L113" s="111">
        <f t="shared" si="33"/>
        <v>0</v>
      </c>
      <c r="M113" s="111">
        <f>K113+L113</f>
        <v>1699354.64</v>
      </c>
    </row>
    <row r="114" spans="1:14" ht="24">
      <c r="A114" s="60"/>
      <c r="B114" s="78" t="s">
        <v>123</v>
      </c>
      <c r="C114" s="86" t="s">
        <v>924</v>
      </c>
      <c r="D114" s="91" t="s">
        <v>124</v>
      </c>
      <c r="E114" s="111">
        <f t="shared" si="33"/>
        <v>1237012.8500000001</v>
      </c>
      <c r="F114" s="111">
        <f t="shared" si="33"/>
        <v>0</v>
      </c>
      <c r="G114" s="111">
        <f>E114+F114</f>
        <v>1237012.8500000001</v>
      </c>
      <c r="H114" s="111">
        <f t="shared" si="33"/>
        <v>1634004.54</v>
      </c>
      <c r="I114" s="111">
        <f t="shared" si="33"/>
        <v>0</v>
      </c>
      <c r="J114" s="111">
        <f>H114+I114</f>
        <v>1634004.54</v>
      </c>
      <c r="K114" s="111">
        <f t="shared" si="33"/>
        <v>1699354.64</v>
      </c>
      <c r="L114" s="111">
        <f t="shared" si="33"/>
        <v>0</v>
      </c>
      <c r="M114" s="111">
        <f>K114+L114</f>
        <v>1699354.64</v>
      </c>
    </row>
    <row r="115" spans="1:14">
      <c r="A115" s="60"/>
      <c r="B115" s="78" t="s">
        <v>111</v>
      </c>
      <c r="C115" s="86" t="s">
        <v>924</v>
      </c>
      <c r="D115" s="91" t="s">
        <v>75</v>
      </c>
      <c r="E115" s="107">
        <v>1237012.8500000001</v>
      </c>
      <c r="F115" s="107"/>
      <c r="G115" s="111">
        <f>E115+F115</f>
        <v>1237012.8500000001</v>
      </c>
      <c r="H115" s="111">
        <v>1634004.54</v>
      </c>
      <c r="I115" s="107"/>
      <c r="J115" s="111">
        <f>H115+I115</f>
        <v>1634004.54</v>
      </c>
      <c r="K115" s="107">
        <v>1699354.64</v>
      </c>
      <c r="L115" s="107"/>
      <c r="M115" s="111">
        <f>K115+L115</f>
        <v>1699354.64</v>
      </c>
    </row>
    <row r="116" spans="1:14" s="64" customFormat="1" ht="13.5">
      <c r="A116" s="61"/>
      <c r="B116" s="87" t="s">
        <v>828</v>
      </c>
      <c r="C116" s="88" t="s">
        <v>19</v>
      </c>
      <c r="D116" s="89"/>
      <c r="E116" s="109">
        <f>E120+E117+E125+E128</f>
        <v>13904745</v>
      </c>
      <c r="F116" s="109">
        <f>F120+F117+F125+F128</f>
        <v>0</v>
      </c>
      <c r="G116" s="109">
        <f t="shared" si="17"/>
        <v>13904745</v>
      </c>
      <c r="H116" s="109">
        <f>H120+H117+H125+H128</f>
        <v>14332559</v>
      </c>
      <c r="I116" s="109">
        <f>I120+I117+I125+I128</f>
        <v>0</v>
      </c>
      <c r="J116" s="109">
        <f t="shared" si="18"/>
        <v>14332559</v>
      </c>
      <c r="K116" s="109">
        <f>K120+K117+K125+K128</f>
        <v>13756199</v>
      </c>
      <c r="L116" s="109">
        <f>L120+L117+L125+L128</f>
        <v>0</v>
      </c>
      <c r="M116" s="109">
        <f t="shared" si="19"/>
        <v>13756199</v>
      </c>
      <c r="N116" s="149"/>
    </row>
    <row r="117" spans="1:14">
      <c r="A117" s="69"/>
      <c r="B117" s="78" t="s">
        <v>78</v>
      </c>
      <c r="C117" s="86" t="s">
        <v>20</v>
      </c>
      <c r="D117" s="91"/>
      <c r="E117" s="111">
        <f t="shared" ref="E117:L118" si="34">E118</f>
        <v>1433705</v>
      </c>
      <c r="F117" s="111">
        <f t="shared" si="34"/>
        <v>0</v>
      </c>
      <c r="G117" s="111">
        <f t="shared" si="17"/>
        <v>1433705</v>
      </c>
      <c r="H117" s="111">
        <f t="shared" si="34"/>
        <v>1399879</v>
      </c>
      <c r="I117" s="111">
        <f t="shared" si="34"/>
        <v>0</v>
      </c>
      <c r="J117" s="111">
        <f t="shared" si="18"/>
        <v>1399879</v>
      </c>
      <c r="K117" s="111">
        <f t="shared" si="34"/>
        <v>1363049</v>
      </c>
      <c r="L117" s="111">
        <f t="shared" si="34"/>
        <v>0</v>
      </c>
      <c r="M117" s="111">
        <f t="shared" si="19"/>
        <v>1363049</v>
      </c>
    </row>
    <row r="118" spans="1:14" ht="24">
      <c r="A118" s="69"/>
      <c r="B118" s="78" t="s">
        <v>415</v>
      </c>
      <c r="C118" s="86" t="s">
        <v>20</v>
      </c>
      <c r="D118" s="91" t="s">
        <v>124</v>
      </c>
      <c r="E118" s="111">
        <f t="shared" si="34"/>
        <v>1433705</v>
      </c>
      <c r="F118" s="111">
        <f t="shared" si="34"/>
        <v>0</v>
      </c>
      <c r="G118" s="111">
        <f t="shared" si="17"/>
        <v>1433705</v>
      </c>
      <c r="H118" s="111">
        <f t="shared" si="34"/>
        <v>1399879</v>
      </c>
      <c r="I118" s="111">
        <f t="shared" si="34"/>
        <v>0</v>
      </c>
      <c r="J118" s="111">
        <f t="shared" si="18"/>
        <v>1399879</v>
      </c>
      <c r="K118" s="111">
        <f t="shared" si="34"/>
        <v>1363049</v>
      </c>
      <c r="L118" s="111">
        <f t="shared" si="34"/>
        <v>0</v>
      </c>
      <c r="M118" s="111">
        <f t="shared" si="19"/>
        <v>1363049</v>
      </c>
    </row>
    <row r="119" spans="1:14">
      <c r="A119" s="69"/>
      <c r="B119" s="78" t="s">
        <v>111</v>
      </c>
      <c r="C119" s="86" t="s">
        <v>20</v>
      </c>
      <c r="D119" s="91" t="s">
        <v>75</v>
      </c>
      <c r="E119" s="107">
        <v>1433705</v>
      </c>
      <c r="F119" s="107"/>
      <c r="G119" s="111">
        <f t="shared" si="17"/>
        <v>1433705</v>
      </c>
      <c r="H119" s="111">
        <v>1399879</v>
      </c>
      <c r="I119" s="107"/>
      <c r="J119" s="111">
        <f t="shared" si="18"/>
        <v>1399879</v>
      </c>
      <c r="K119" s="107">
        <v>1363049</v>
      </c>
      <c r="L119" s="107"/>
      <c r="M119" s="111">
        <f t="shared" si="19"/>
        <v>1363049</v>
      </c>
    </row>
    <row r="120" spans="1:14" s="147" customFormat="1" ht="13.5" customHeight="1">
      <c r="A120" s="60"/>
      <c r="B120" s="92" t="s">
        <v>352</v>
      </c>
      <c r="C120" s="86" t="s">
        <v>21</v>
      </c>
      <c r="D120" s="91"/>
      <c r="E120" s="111">
        <f>E123+E121</f>
        <v>106000</v>
      </c>
      <c r="F120" s="111">
        <f>F123+F121</f>
        <v>0</v>
      </c>
      <c r="G120" s="111">
        <f t="shared" si="17"/>
        <v>106000</v>
      </c>
      <c r="H120" s="111">
        <f>H123+H121</f>
        <v>106000</v>
      </c>
      <c r="I120" s="111">
        <f>I123+I121</f>
        <v>0</v>
      </c>
      <c r="J120" s="111">
        <f t="shared" si="18"/>
        <v>106000</v>
      </c>
      <c r="K120" s="111">
        <f>K123+K121</f>
        <v>106000</v>
      </c>
      <c r="L120" s="111">
        <f>L123+L121</f>
        <v>0</v>
      </c>
      <c r="M120" s="111">
        <f t="shared" si="19"/>
        <v>106000</v>
      </c>
    </row>
    <row r="121" spans="1:14" s="147" customFormat="1" hidden="1">
      <c r="A121" s="60"/>
      <c r="B121" s="78" t="s">
        <v>131</v>
      </c>
      <c r="C121" s="86" t="s">
        <v>21</v>
      </c>
      <c r="D121" s="81" t="s">
        <v>132</v>
      </c>
      <c r="E121" s="111">
        <f>E122</f>
        <v>0</v>
      </c>
      <c r="F121" s="111">
        <f>F122</f>
        <v>0</v>
      </c>
      <c r="G121" s="111">
        <f t="shared" si="17"/>
        <v>0</v>
      </c>
      <c r="H121" s="111">
        <f>H122</f>
        <v>0</v>
      </c>
      <c r="I121" s="111">
        <f>I122</f>
        <v>0</v>
      </c>
      <c r="J121" s="111">
        <f t="shared" si="18"/>
        <v>0</v>
      </c>
      <c r="K121" s="111">
        <f>K122</f>
        <v>0</v>
      </c>
      <c r="L121" s="111">
        <f>L122</f>
        <v>0</v>
      </c>
      <c r="M121" s="111">
        <f t="shared" si="19"/>
        <v>0</v>
      </c>
    </row>
    <row r="122" spans="1:14" s="147" customFormat="1" hidden="1">
      <c r="A122" s="60"/>
      <c r="B122" s="78" t="s">
        <v>77</v>
      </c>
      <c r="C122" s="86" t="s">
        <v>21</v>
      </c>
      <c r="D122" s="81" t="s">
        <v>73</v>
      </c>
      <c r="E122" s="111"/>
      <c r="F122" s="111"/>
      <c r="G122" s="111">
        <f t="shared" si="17"/>
        <v>0</v>
      </c>
      <c r="H122" s="111"/>
      <c r="I122" s="111"/>
      <c r="J122" s="111">
        <f t="shared" si="18"/>
        <v>0</v>
      </c>
      <c r="K122" s="107"/>
      <c r="L122" s="111"/>
      <c r="M122" s="111">
        <f t="shared" si="19"/>
        <v>0</v>
      </c>
    </row>
    <row r="123" spans="1:14" s="147" customFormat="1" ht="24">
      <c r="A123" s="60"/>
      <c r="B123" s="78" t="s">
        <v>415</v>
      </c>
      <c r="C123" s="86" t="s">
        <v>21</v>
      </c>
      <c r="D123" s="91" t="s">
        <v>124</v>
      </c>
      <c r="E123" s="111">
        <f>E124</f>
        <v>106000</v>
      </c>
      <c r="F123" s="111">
        <f>F124</f>
        <v>0</v>
      </c>
      <c r="G123" s="111">
        <f t="shared" si="17"/>
        <v>106000</v>
      </c>
      <c r="H123" s="111">
        <f>H124</f>
        <v>106000</v>
      </c>
      <c r="I123" s="111">
        <f>I124</f>
        <v>0</v>
      </c>
      <c r="J123" s="111">
        <f t="shared" si="18"/>
        <v>106000</v>
      </c>
      <c r="K123" s="111">
        <f>K124</f>
        <v>106000</v>
      </c>
      <c r="L123" s="111">
        <f>L124</f>
        <v>0</v>
      </c>
      <c r="M123" s="111">
        <f t="shared" si="19"/>
        <v>106000</v>
      </c>
    </row>
    <row r="124" spans="1:14" s="147" customFormat="1">
      <c r="A124" s="60"/>
      <c r="B124" s="78" t="s">
        <v>111</v>
      </c>
      <c r="C124" s="86" t="s">
        <v>21</v>
      </c>
      <c r="D124" s="91" t="s">
        <v>75</v>
      </c>
      <c r="E124" s="107">
        <v>106000</v>
      </c>
      <c r="F124" s="107"/>
      <c r="G124" s="111">
        <f t="shared" si="17"/>
        <v>106000</v>
      </c>
      <c r="H124" s="111">
        <v>106000</v>
      </c>
      <c r="I124" s="107"/>
      <c r="J124" s="111">
        <f t="shared" si="18"/>
        <v>106000</v>
      </c>
      <c r="K124" s="107">
        <v>106000</v>
      </c>
      <c r="L124" s="107"/>
      <c r="M124" s="111">
        <f t="shared" si="19"/>
        <v>106000</v>
      </c>
    </row>
    <row r="125" spans="1:14">
      <c r="A125" s="69"/>
      <c r="B125" s="78" t="s">
        <v>419</v>
      </c>
      <c r="C125" s="86" t="s">
        <v>925</v>
      </c>
      <c r="D125" s="91"/>
      <c r="E125" s="111">
        <f t="shared" ref="E125:L126" si="35">E126</f>
        <v>12215040</v>
      </c>
      <c r="F125" s="111">
        <f t="shared" si="35"/>
        <v>0</v>
      </c>
      <c r="G125" s="111">
        <f>E125+F125</f>
        <v>12215040</v>
      </c>
      <c r="H125" s="111">
        <f t="shared" si="35"/>
        <v>12676680</v>
      </c>
      <c r="I125" s="111">
        <f t="shared" si="35"/>
        <v>0</v>
      </c>
      <c r="J125" s="111">
        <f>H125+I125</f>
        <v>12676680</v>
      </c>
      <c r="K125" s="111">
        <f t="shared" si="35"/>
        <v>12137150</v>
      </c>
      <c r="L125" s="111">
        <f t="shared" si="35"/>
        <v>0</v>
      </c>
      <c r="M125" s="111">
        <f>K125+L125</f>
        <v>12137150</v>
      </c>
    </row>
    <row r="126" spans="1:14" ht="24">
      <c r="A126" s="69"/>
      <c r="B126" s="78" t="s">
        <v>415</v>
      </c>
      <c r="C126" s="86" t="s">
        <v>925</v>
      </c>
      <c r="D126" s="91" t="s">
        <v>124</v>
      </c>
      <c r="E126" s="111">
        <f t="shared" si="35"/>
        <v>12215040</v>
      </c>
      <c r="F126" s="111">
        <f t="shared" si="35"/>
        <v>0</v>
      </c>
      <c r="G126" s="111">
        <f>E126+F126</f>
        <v>12215040</v>
      </c>
      <c r="H126" s="111">
        <f t="shared" si="35"/>
        <v>12676680</v>
      </c>
      <c r="I126" s="111">
        <f t="shared" si="35"/>
        <v>0</v>
      </c>
      <c r="J126" s="111">
        <f>H126+I126</f>
        <v>12676680</v>
      </c>
      <c r="K126" s="111">
        <f t="shared" si="35"/>
        <v>12137150</v>
      </c>
      <c r="L126" s="111">
        <f t="shared" si="35"/>
        <v>0</v>
      </c>
      <c r="M126" s="111">
        <f>K126+L126</f>
        <v>12137150</v>
      </c>
    </row>
    <row r="127" spans="1:14">
      <c r="A127" s="69"/>
      <c r="B127" s="78" t="s">
        <v>111</v>
      </c>
      <c r="C127" s="86" t="s">
        <v>925</v>
      </c>
      <c r="D127" s="91" t="s">
        <v>75</v>
      </c>
      <c r="E127" s="110">
        <f>12215040</f>
        <v>12215040</v>
      </c>
      <c r="F127" s="110"/>
      <c r="G127" s="111">
        <f>E127+F127</f>
        <v>12215040</v>
      </c>
      <c r="H127" s="110">
        <v>12676680</v>
      </c>
      <c r="I127" s="110"/>
      <c r="J127" s="111">
        <f>H127+I127</f>
        <v>12676680</v>
      </c>
      <c r="K127" s="107">
        <v>12137150</v>
      </c>
      <c r="L127" s="110"/>
      <c r="M127" s="111">
        <f>K127+L127</f>
        <v>12137150</v>
      </c>
    </row>
    <row r="128" spans="1:14" s="147" customFormat="1" ht="24">
      <c r="A128" s="69"/>
      <c r="B128" s="78" t="s">
        <v>796</v>
      </c>
      <c r="C128" s="81" t="s">
        <v>798</v>
      </c>
      <c r="D128" s="81"/>
      <c r="E128" s="110">
        <f>E136+E129</f>
        <v>150000</v>
      </c>
      <c r="F128" s="110">
        <f>F136+F129</f>
        <v>0</v>
      </c>
      <c r="G128" s="111">
        <f t="shared" si="17"/>
        <v>150000</v>
      </c>
      <c r="H128" s="110">
        <f>H136+H129</f>
        <v>150000</v>
      </c>
      <c r="I128" s="110">
        <f>I136+I129</f>
        <v>0</v>
      </c>
      <c r="J128" s="111">
        <f t="shared" si="18"/>
        <v>150000</v>
      </c>
      <c r="K128" s="110">
        <f>K136+K129</f>
        <v>150000</v>
      </c>
      <c r="L128" s="110">
        <f>L136+L129</f>
        <v>0</v>
      </c>
      <c r="M128" s="111">
        <f t="shared" si="19"/>
        <v>150000</v>
      </c>
    </row>
    <row r="129" spans="1:13" s="147" customFormat="1">
      <c r="A129" s="69"/>
      <c r="B129" s="78" t="s">
        <v>78</v>
      </c>
      <c r="C129" s="81" t="s">
        <v>799</v>
      </c>
      <c r="D129" s="81"/>
      <c r="E129" s="110">
        <f>E130+E134</f>
        <v>150000</v>
      </c>
      <c r="F129" s="110">
        <f>F130+F134</f>
        <v>0</v>
      </c>
      <c r="G129" s="111">
        <f t="shared" si="17"/>
        <v>150000</v>
      </c>
      <c r="H129" s="110">
        <f>H130+H134</f>
        <v>150000</v>
      </c>
      <c r="I129" s="110">
        <f>I130+I134</f>
        <v>0</v>
      </c>
      <c r="J129" s="111">
        <f t="shared" si="18"/>
        <v>150000</v>
      </c>
      <c r="K129" s="110">
        <f>K130+K134</f>
        <v>150000</v>
      </c>
      <c r="L129" s="110">
        <f>L130+L134</f>
        <v>0</v>
      </c>
      <c r="M129" s="111">
        <f t="shared" si="19"/>
        <v>150000</v>
      </c>
    </row>
    <row r="130" spans="1:13" s="147" customFormat="1" ht="24">
      <c r="A130" s="69"/>
      <c r="B130" s="78" t="s">
        <v>415</v>
      </c>
      <c r="C130" s="81" t="s">
        <v>799</v>
      </c>
      <c r="D130" s="81" t="s">
        <v>124</v>
      </c>
      <c r="E130" s="110">
        <f>E131+E132+E133</f>
        <v>112500</v>
      </c>
      <c r="F130" s="110">
        <f>F131+F132+F133</f>
        <v>0</v>
      </c>
      <c r="G130" s="111">
        <f t="shared" si="17"/>
        <v>112500</v>
      </c>
      <c r="H130" s="110">
        <f>H131+H132+H133</f>
        <v>112500</v>
      </c>
      <c r="I130" s="110">
        <f>I131+I132+I133</f>
        <v>0</v>
      </c>
      <c r="J130" s="111">
        <f t="shared" si="18"/>
        <v>112500</v>
      </c>
      <c r="K130" s="110">
        <f>K131+K132+K133</f>
        <v>112500</v>
      </c>
      <c r="L130" s="110">
        <f>L131+L132+L133</f>
        <v>0</v>
      </c>
      <c r="M130" s="111">
        <f t="shared" si="19"/>
        <v>112500</v>
      </c>
    </row>
    <row r="131" spans="1:13" s="147" customFormat="1">
      <c r="A131" s="69"/>
      <c r="B131" s="78" t="s">
        <v>759</v>
      </c>
      <c r="C131" s="81" t="s">
        <v>799</v>
      </c>
      <c r="D131" s="81" t="s">
        <v>75</v>
      </c>
      <c r="E131" s="110">
        <v>37500</v>
      </c>
      <c r="F131" s="110"/>
      <c r="G131" s="111">
        <f t="shared" si="17"/>
        <v>37500</v>
      </c>
      <c r="H131" s="110">
        <v>37500</v>
      </c>
      <c r="I131" s="110"/>
      <c r="J131" s="111">
        <f t="shared" si="18"/>
        <v>37500</v>
      </c>
      <c r="K131" s="110">
        <v>37500</v>
      </c>
      <c r="L131" s="110"/>
      <c r="M131" s="111">
        <f t="shared" si="19"/>
        <v>37500</v>
      </c>
    </row>
    <row r="132" spans="1:13" s="147" customFormat="1">
      <c r="A132" s="69"/>
      <c r="B132" s="78" t="s">
        <v>125</v>
      </c>
      <c r="C132" s="81" t="s">
        <v>799</v>
      </c>
      <c r="D132" s="81" t="s">
        <v>126</v>
      </c>
      <c r="E132" s="110">
        <v>37500</v>
      </c>
      <c r="F132" s="110"/>
      <c r="G132" s="111">
        <f t="shared" si="17"/>
        <v>37500</v>
      </c>
      <c r="H132" s="110">
        <v>37500</v>
      </c>
      <c r="I132" s="110"/>
      <c r="J132" s="111">
        <f t="shared" si="18"/>
        <v>37500</v>
      </c>
      <c r="K132" s="110">
        <v>37500</v>
      </c>
      <c r="L132" s="110"/>
      <c r="M132" s="111">
        <f t="shared" si="19"/>
        <v>37500</v>
      </c>
    </row>
    <row r="133" spans="1:13" s="147" customFormat="1" ht="24">
      <c r="A133" s="69"/>
      <c r="B133" s="78" t="s">
        <v>797</v>
      </c>
      <c r="C133" s="81" t="s">
        <v>799</v>
      </c>
      <c r="D133" s="81" t="s">
        <v>772</v>
      </c>
      <c r="E133" s="110">
        <v>37500</v>
      </c>
      <c r="F133" s="110"/>
      <c r="G133" s="111">
        <f t="shared" si="17"/>
        <v>37500</v>
      </c>
      <c r="H133" s="110">
        <v>37500</v>
      </c>
      <c r="I133" s="110"/>
      <c r="J133" s="111">
        <f t="shared" si="18"/>
        <v>37500</v>
      </c>
      <c r="K133" s="110">
        <v>37500</v>
      </c>
      <c r="L133" s="110"/>
      <c r="M133" s="111">
        <f t="shared" si="19"/>
        <v>37500</v>
      </c>
    </row>
    <row r="134" spans="1:13" s="147" customFormat="1">
      <c r="A134" s="69"/>
      <c r="B134" s="78" t="s">
        <v>92</v>
      </c>
      <c r="C134" s="81" t="s">
        <v>799</v>
      </c>
      <c r="D134" s="81" t="s">
        <v>380</v>
      </c>
      <c r="E134" s="110">
        <f>E135</f>
        <v>37500</v>
      </c>
      <c r="F134" s="110">
        <f>F135</f>
        <v>0</v>
      </c>
      <c r="G134" s="111">
        <f t="shared" si="17"/>
        <v>37500</v>
      </c>
      <c r="H134" s="110">
        <f>H135</f>
        <v>37500</v>
      </c>
      <c r="I134" s="110">
        <f>I135</f>
        <v>0</v>
      </c>
      <c r="J134" s="111">
        <f t="shared" si="18"/>
        <v>37500</v>
      </c>
      <c r="K134" s="110">
        <f>K135</f>
        <v>37500</v>
      </c>
      <c r="L134" s="110">
        <f>L135</f>
        <v>0</v>
      </c>
      <c r="M134" s="111">
        <f t="shared" si="19"/>
        <v>37500</v>
      </c>
    </row>
    <row r="135" spans="1:13" s="147" customFormat="1" ht="23.25" customHeight="1">
      <c r="A135" s="69"/>
      <c r="B135" s="78" t="s">
        <v>95</v>
      </c>
      <c r="C135" s="81" t="s">
        <v>799</v>
      </c>
      <c r="D135" s="81" t="s">
        <v>96</v>
      </c>
      <c r="E135" s="110">
        <v>37500</v>
      </c>
      <c r="F135" s="110"/>
      <c r="G135" s="111">
        <f t="shared" si="17"/>
        <v>37500</v>
      </c>
      <c r="H135" s="110">
        <v>37500</v>
      </c>
      <c r="I135" s="110"/>
      <c r="J135" s="111">
        <f t="shared" si="18"/>
        <v>37500</v>
      </c>
      <c r="K135" s="110">
        <v>37500</v>
      </c>
      <c r="L135" s="110"/>
      <c r="M135" s="111">
        <f t="shared" si="19"/>
        <v>37500</v>
      </c>
    </row>
    <row r="136" spans="1:13" s="147" customFormat="1" hidden="1">
      <c r="A136" s="69"/>
      <c r="B136" s="78" t="s">
        <v>419</v>
      </c>
      <c r="C136" s="81" t="s">
        <v>926</v>
      </c>
      <c r="D136" s="81"/>
      <c r="E136" s="110">
        <f t="shared" ref="E136:L137" si="36">E137</f>
        <v>0</v>
      </c>
      <c r="F136" s="110">
        <f t="shared" si="36"/>
        <v>0</v>
      </c>
      <c r="G136" s="111">
        <f>E136+F136</f>
        <v>0</v>
      </c>
      <c r="H136" s="110">
        <f t="shared" si="36"/>
        <v>0</v>
      </c>
      <c r="I136" s="110">
        <f t="shared" si="36"/>
        <v>0</v>
      </c>
      <c r="J136" s="111">
        <f>H136+I136</f>
        <v>0</v>
      </c>
      <c r="K136" s="110">
        <f t="shared" si="36"/>
        <v>0</v>
      </c>
      <c r="L136" s="110">
        <f t="shared" si="36"/>
        <v>0</v>
      </c>
      <c r="M136" s="111">
        <f>K136+L136</f>
        <v>0</v>
      </c>
    </row>
    <row r="137" spans="1:13" s="147" customFormat="1" ht="24" hidden="1">
      <c r="A137" s="69"/>
      <c r="B137" s="78" t="s">
        <v>415</v>
      </c>
      <c r="C137" s="81" t="s">
        <v>926</v>
      </c>
      <c r="D137" s="81" t="s">
        <v>124</v>
      </c>
      <c r="E137" s="110">
        <f t="shared" si="36"/>
        <v>0</v>
      </c>
      <c r="F137" s="110">
        <f t="shared" si="36"/>
        <v>0</v>
      </c>
      <c r="G137" s="111">
        <f>E137+F137</f>
        <v>0</v>
      </c>
      <c r="H137" s="110">
        <f t="shared" si="36"/>
        <v>0</v>
      </c>
      <c r="I137" s="110">
        <f t="shared" si="36"/>
        <v>0</v>
      </c>
      <c r="J137" s="111">
        <f>H137+I137</f>
        <v>0</v>
      </c>
      <c r="K137" s="110">
        <f t="shared" si="36"/>
        <v>0</v>
      </c>
      <c r="L137" s="110">
        <f t="shared" si="36"/>
        <v>0</v>
      </c>
      <c r="M137" s="111">
        <f>K137+L137</f>
        <v>0</v>
      </c>
    </row>
    <row r="138" spans="1:13" s="147" customFormat="1" hidden="1">
      <c r="A138" s="69"/>
      <c r="B138" s="78" t="s">
        <v>759</v>
      </c>
      <c r="C138" s="81" t="s">
        <v>926</v>
      </c>
      <c r="D138" s="81" t="s">
        <v>75</v>
      </c>
      <c r="E138" s="110"/>
      <c r="F138" s="110"/>
      <c r="G138" s="111">
        <f>E138+F138</f>
        <v>0</v>
      </c>
      <c r="H138" s="110"/>
      <c r="I138" s="110"/>
      <c r="J138" s="111">
        <f>H138+I138</f>
        <v>0</v>
      </c>
      <c r="K138" s="107"/>
      <c r="L138" s="110"/>
      <c r="M138" s="111">
        <f>K138+L138</f>
        <v>0</v>
      </c>
    </row>
    <row r="139" spans="1:13" s="147" customFormat="1">
      <c r="A139" s="60"/>
      <c r="B139" s="97" t="s">
        <v>839</v>
      </c>
      <c r="C139" s="99" t="s">
        <v>22</v>
      </c>
      <c r="D139" s="99"/>
      <c r="E139" s="112">
        <f>E140</f>
        <v>380000</v>
      </c>
      <c r="F139" s="112">
        <f>F140</f>
        <v>0</v>
      </c>
      <c r="G139" s="109">
        <f t="shared" si="17"/>
        <v>380000</v>
      </c>
      <c r="H139" s="112">
        <f>H140</f>
        <v>380000</v>
      </c>
      <c r="I139" s="112">
        <f>I140</f>
        <v>0</v>
      </c>
      <c r="J139" s="109">
        <f t="shared" si="18"/>
        <v>380000</v>
      </c>
      <c r="K139" s="112">
        <f>K140</f>
        <v>380000</v>
      </c>
      <c r="L139" s="112">
        <f>L140</f>
        <v>0</v>
      </c>
      <c r="M139" s="109">
        <f t="shared" si="19"/>
        <v>380000</v>
      </c>
    </row>
    <row r="140" spans="1:13" s="147" customFormat="1">
      <c r="A140" s="60"/>
      <c r="B140" s="78" t="s">
        <v>768</v>
      </c>
      <c r="C140" s="81" t="s">
        <v>802</v>
      </c>
      <c r="D140" s="81"/>
      <c r="E140" s="107">
        <f>E143+E141</f>
        <v>380000</v>
      </c>
      <c r="F140" s="107">
        <f>F143+F141</f>
        <v>0</v>
      </c>
      <c r="G140" s="111">
        <f t="shared" si="17"/>
        <v>380000</v>
      </c>
      <c r="H140" s="107">
        <f>H143+H141</f>
        <v>380000</v>
      </c>
      <c r="I140" s="107">
        <f>I143+I141</f>
        <v>0</v>
      </c>
      <c r="J140" s="111">
        <f t="shared" si="18"/>
        <v>380000</v>
      </c>
      <c r="K140" s="107">
        <f>K143+K141</f>
        <v>380000</v>
      </c>
      <c r="L140" s="107">
        <f>L143+L141</f>
        <v>0</v>
      </c>
      <c r="M140" s="111">
        <f t="shared" si="19"/>
        <v>380000</v>
      </c>
    </row>
    <row r="141" spans="1:13" s="147" customFormat="1" hidden="1">
      <c r="A141" s="60"/>
      <c r="B141" s="78" t="s">
        <v>131</v>
      </c>
      <c r="C141" s="81" t="s">
        <v>802</v>
      </c>
      <c r="D141" s="81" t="s">
        <v>132</v>
      </c>
      <c r="E141" s="107">
        <f>E142</f>
        <v>0</v>
      </c>
      <c r="F141" s="107">
        <f>F142</f>
        <v>0</v>
      </c>
      <c r="G141" s="111">
        <f t="shared" si="17"/>
        <v>0</v>
      </c>
      <c r="H141" s="107">
        <f>H142</f>
        <v>0</v>
      </c>
      <c r="I141" s="107">
        <f>I142</f>
        <v>0</v>
      </c>
      <c r="J141" s="111">
        <f t="shared" si="18"/>
        <v>0</v>
      </c>
      <c r="K141" s="107">
        <f>K142</f>
        <v>0</v>
      </c>
      <c r="L141" s="107">
        <f>L142</f>
        <v>0</v>
      </c>
      <c r="M141" s="111">
        <f t="shared" si="19"/>
        <v>0</v>
      </c>
    </row>
    <row r="142" spans="1:13" s="147" customFormat="1" hidden="1">
      <c r="A142" s="60"/>
      <c r="B142" s="78" t="s">
        <v>77</v>
      </c>
      <c r="C142" s="81" t="s">
        <v>802</v>
      </c>
      <c r="D142" s="81" t="s">
        <v>73</v>
      </c>
      <c r="E142" s="107"/>
      <c r="F142" s="107"/>
      <c r="G142" s="111">
        <f t="shared" ref="G142:G164" si="37">E142+F142</f>
        <v>0</v>
      </c>
      <c r="H142" s="107"/>
      <c r="I142" s="107"/>
      <c r="J142" s="111">
        <f t="shared" ref="J142:J164" si="38">H142+I142</f>
        <v>0</v>
      </c>
      <c r="K142" s="107"/>
      <c r="L142" s="107"/>
      <c r="M142" s="111">
        <f t="shared" ref="M142:M164" si="39">K142+L142</f>
        <v>0</v>
      </c>
    </row>
    <row r="143" spans="1:13" s="147" customFormat="1" ht="24">
      <c r="A143" s="60"/>
      <c r="B143" s="78" t="s">
        <v>123</v>
      </c>
      <c r="C143" s="81" t="s">
        <v>802</v>
      </c>
      <c r="D143" s="81" t="s">
        <v>124</v>
      </c>
      <c r="E143" s="107">
        <f>E144</f>
        <v>380000</v>
      </c>
      <c r="F143" s="107">
        <f>F144</f>
        <v>0</v>
      </c>
      <c r="G143" s="111">
        <f t="shared" si="37"/>
        <v>380000</v>
      </c>
      <c r="H143" s="107">
        <f>H144</f>
        <v>380000</v>
      </c>
      <c r="I143" s="107">
        <f>I144</f>
        <v>0</v>
      </c>
      <c r="J143" s="111">
        <f t="shared" si="38"/>
        <v>380000</v>
      </c>
      <c r="K143" s="107">
        <f>K144</f>
        <v>380000</v>
      </c>
      <c r="L143" s="107">
        <f>L144</f>
        <v>0</v>
      </c>
      <c r="M143" s="111">
        <f t="shared" si="39"/>
        <v>380000</v>
      </c>
    </row>
    <row r="144" spans="1:13" s="147" customFormat="1">
      <c r="A144" s="60"/>
      <c r="B144" s="78" t="s">
        <v>111</v>
      </c>
      <c r="C144" s="81" t="s">
        <v>802</v>
      </c>
      <c r="D144" s="81" t="s">
        <v>75</v>
      </c>
      <c r="E144" s="107">
        <v>380000</v>
      </c>
      <c r="F144" s="107"/>
      <c r="G144" s="111">
        <f t="shared" si="37"/>
        <v>380000</v>
      </c>
      <c r="H144" s="107">
        <v>380000</v>
      </c>
      <c r="I144" s="107"/>
      <c r="J144" s="111">
        <f t="shared" si="38"/>
        <v>380000</v>
      </c>
      <c r="K144" s="107">
        <v>380000</v>
      </c>
      <c r="L144" s="107"/>
      <c r="M144" s="111">
        <f t="shared" si="39"/>
        <v>380000</v>
      </c>
    </row>
    <row r="145" spans="1:14" s="147" customFormat="1" hidden="1">
      <c r="A145" s="60"/>
      <c r="B145" s="97" t="s">
        <v>827</v>
      </c>
      <c r="C145" s="99" t="s">
        <v>803</v>
      </c>
      <c r="D145" s="99"/>
      <c r="E145" s="112">
        <f t="shared" ref="E145:F147" si="40">E146</f>
        <v>0</v>
      </c>
      <c r="F145" s="112">
        <f t="shared" si="40"/>
        <v>0</v>
      </c>
      <c r="G145" s="109">
        <f t="shared" si="37"/>
        <v>0</v>
      </c>
      <c r="H145" s="112">
        <f>H146</f>
        <v>0</v>
      </c>
      <c r="I145" s="112">
        <f>I146</f>
        <v>0</v>
      </c>
      <c r="J145" s="109">
        <f t="shared" si="38"/>
        <v>0</v>
      </c>
      <c r="K145" s="112">
        <f>K146</f>
        <v>0</v>
      </c>
      <c r="L145" s="112">
        <f>L146</f>
        <v>0</v>
      </c>
      <c r="M145" s="109">
        <f t="shared" si="39"/>
        <v>0</v>
      </c>
    </row>
    <row r="146" spans="1:14" ht="36" hidden="1">
      <c r="A146" s="60"/>
      <c r="B146" s="90" t="s">
        <v>836</v>
      </c>
      <c r="C146" s="81" t="s">
        <v>837</v>
      </c>
      <c r="D146" s="81"/>
      <c r="E146" s="107">
        <f t="shared" si="40"/>
        <v>0</v>
      </c>
      <c r="F146" s="107">
        <f t="shared" si="40"/>
        <v>0</v>
      </c>
      <c r="G146" s="107">
        <f t="shared" si="37"/>
        <v>0</v>
      </c>
      <c r="H146" s="107">
        <f t="shared" ref="H146:K147" si="41">H147</f>
        <v>0</v>
      </c>
      <c r="I146" s="107">
        <f>I147</f>
        <v>0</v>
      </c>
      <c r="J146" s="107">
        <f t="shared" si="38"/>
        <v>0</v>
      </c>
      <c r="K146" s="107">
        <f t="shared" si="41"/>
        <v>0</v>
      </c>
      <c r="L146" s="107">
        <f>L147</f>
        <v>0</v>
      </c>
      <c r="M146" s="107">
        <f t="shared" si="39"/>
        <v>0</v>
      </c>
    </row>
    <row r="147" spans="1:14" ht="24" hidden="1">
      <c r="A147" s="60"/>
      <c r="B147" s="78" t="s">
        <v>123</v>
      </c>
      <c r="C147" s="81" t="s">
        <v>837</v>
      </c>
      <c r="D147" s="81" t="s">
        <v>124</v>
      </c>
      <c r="E147" s="107">
        <f t="shared" si="40"/>
        <v>0</v>
      </c>
      <c r="F147" s="107">
        <f t="shared" si="40"/>
        <v>0</v>
      </c>
      <c r="G147" s="107">
        <f t="shared" si="37"/>
        <v>0</v>
      </c>
      <c r="H147" s="107">
        <f t="shared" si="41"/>
        <v>0</v>
      </c>
      <c r="I147" s="107">
        <f>I148</f>
        <v>0</v>
      </c>
      <c r="J147" s="107">
        <f t="shared" si="38"/>
        <v>0</v>
      </c>
      <c r="K147" s="107">
        <f t="shared" si="41"/>
        <v>0</v>
      </c>
      <c r="L147" s="107">
        <f>L148</f>
        <v>0</v>
      </c>
      <c r="M147" s="107">
        <f t="shared" si="39"/>
        <v>0</v>
      </c>
    </row>
    <row r="148" spans="1:14" hidden="1">
      <c r="A148" s="60"/>
      <c r="B148" s="78" t="s">
        <v>111</v>
      </c>
      <c r="C148" s="81" t="s">
        <v>837</v>
      </c>
      <c r="D148" s="81" t="s">
        <v>75</v>
      </c>
      <c r="E148" s="107"/>
      <c r="F148" s="107"/>
      <c r="G148" s="107">
        <f t="shared" si="37"/>
        <v>0</v>
      </c>
      <c r="H148" s="110"/>
      <c r="I148" s="107"/>
      <c r="J148" s="107">
        <f t="shared" si="38"/>
        <v>0</v>
      </c>
      <c r="K148" s="107"/>
      <c r="L148" s="107"/>
      <c r="M148" s="107">
        <f t="shared" si="39"/>
        <v>0</v>
      </c>
    </row>
    <row r="149" spans="1:14" s="64" customFormat="1" ht="24">
      <c r="A149" s="61"/>
      <c r="B149" s="97" t="s">
        <v>1010</v>
      </c>
      <c r="C149" s="88" t="s">
        <v>767</v>
      </c>
      <c r="D149" s="89"/>
      <c r="E149" s="109">
        <f>E150</f>
        <v>12897684.300000001</v>
      </c>
      <c r="F149" s="109">
        <f>F150</f>
        <v>0</v>
      </c>
      <c r="G149" s="109">
        <f t="shared" si="37"/>
        <v>12897684.300000001</v>
      </c>
      <c r="H149" s="109">
        <f>H150</f>
        <v>12897684.300000001</v>
      </c>
      <c r="I149" s="109">
        <f>I150</f>
        <v>0</v>
      </c>
      <c r="J149" s="109">
        <f t="shared" si="38"/>
        <v>12897684.300000001</v>
      </c>
      <c r="K149" s="109">
        <f>K150</f>
        <v>12897684.300000001</v>
      </c>
      <c r="L149" s="109">
        <f>L150</f>
        <v>0</v>
      </c>
      <c r="M149" s="109">
        <f t="shared" si="39"/>
        <v>12897684.300000001</v>
      </c>
      <c r="N149" s="149"/>
    </row>
    <row r="150" spans="1:14">
      <c r="A150" s="69"/>
      <c r="B150" s="98" t="s">
        <v>404</v>
      </c>
      <c r="C150" s="86" t="s">
        <v>804</v>
      </c>
      <c r="D150" s="91"/>
      <c r="E150" s="111">
        <f>E151+E153+E155</f>
        <v>12897684.300000001</v>
      </c>
      <c r="F150" s="111">
        <f>F151+F153+F155</f>
        <v>0</v>
      </c>
      <c r="G150" s="111">
        <f t="shared" si="37"/>
        <v>12897684.300000001</v>
      </c>
      <c r="H150" s="111">
        <f>H151+H153+H155</f>
        <v>12897684.300000001</v>
      </c>
      <c r="I150" s="111">
        <f>I151+I153+I155</f>
        <v>0</v>
      </c>
      <c r="J150" s="111">
        <f t="shared" si="38"/>
        <v>12897684.300000001</v>
      </c>
      <c r="K150" s="111">
        <f>K151+K153+K155</f>
        <v>12897684.300000001</v>
      </c>
      <c r="L150" s="111">
        <f>L151+L153+L155</f>
        <v>0</v>
      </c>
      <c r="M150" s="111">
        <f t="shared" si="39"/>
        <v>12897684.300000001</v>
      </c>
    </row>
    <row r="151" spans="1:14" ht="36">
      <c r="A151" s="69"/>
      <c r="B151" s="78" t="s">
        <v>411</v>
      </c>
      <c r="C151" s="86" t="s">
        <v>804</v>
      </c>
      <c r="D151" s="81" t="s">
        <v>130</v>
      </c>
      <c r="E151" s="107">
        <f>E152</f>
        <v>12290000</v>
      </c>
      <c r="F151" s="107">
        <f>F152</f>
        <v>0</v>
      </c>
      <c r="G151" s="111">
        <f t="shared" si="37"/>
        <v>12290000</v>
      </c>
      <c r="H151" s="107">
        <f>H152</f>
        <v>12290000</v>
      </c>
      <c r="I151" s="107">
        <f>I152</f>
        <v>0</v>
      </c>
      <c r="J151" s="111">
        <f t="shared" si="38"/>
        <v>12290000</v>
      </c>
      <c r="K151" s="107">
        <f>K152</f>
        <v>12290000</v>
      </c>
      <c r="L151" s="107">
        <f>L152</f>
        <v>0</v>
      </c>
      <c r="M151" s="111">
        <f t="shared" si="39"/>
        <v>12290000</v>
      </c>
    </row>
    <row r="152" spans="1:14">
      <c r="A152" s="69"/>
      <c r="B152" s="78" t="s">
        <v>76</v>
      </c>
      <c r="C152" s="86" t="s">
        <v>804</v>
      </c>
      <c r="D152" s="81" t="s">
        <v>72</v>
      </c>
      <c r="E152" s="107">
        <v>12290000</v>
      </c>
      <c r="F152" s="107"/>
      <c r="G152" s="111">
        <f t="shared" si="37"/>
        <v>12290000</v>
      </c>
      <c r="H152" s="111">
        <v>12290000</v>
      </c>
      <c r="I152" s="107"/>
      <c r="J152" s="111">
        <f t="shared" si="38"/>
        <v>12290000</v>
      </c>
      <c r="K152" s="107">
        <v>12290000</v>
      </c>
      <c r="L152" s="107"/>
      <c r="M152" s="111">
        <f t="shared" si="39"/>
        <v>12290000</v>
      </c>
    </row>
    <row r="153" spans="1:14">
      <c r="A153" s="69"/>
      <c r="B153" s="78" t="s">
        <v>131</v>
      </c>
      <c r="C153" s="86" t="s">
        <v>804</v>
      </c>
      <c r="D153" s="81" t="s">
        <v>132</v>
      </c>
      <c r="E153" s="107">
        <f>E154</f>
        <v>607684.30000000005</v>
      </c>
      <c r="F153" s="107">
        <f>F154</f>
        <v>0</v>
      </c>
      <c r="G153" s="111">
        <f t="shared" si="37"/>
        <v>607684.30000000005</v>
      </c>
      <c r="H153" s="107">
        <f>H154</f>
        <v>607684.30000000005</v>
      </c>
      <c r="I153" s="107">
        <f>I154</f>
        <v>0</v>
      </c>
      <c r="J153" s="111">
        <f t="shared" si="38"/>
        <v>607684.30000000005</v>
      </c>
      <c r="K153" s="107">
        <f>K154</f>
        <v>607684.30000000005</v>
      </c>
      <c r="L153" s="107">
        <f>L154</f>
        <v>0</v>
      </c>
      <c r="M153" s="111">
        <f t="shared" si="39"/>
        <v>607684.30000000005</v>
      </c>
    </row>
    <row r="154" spans="1:14">
      <c r="A154" s="69"/>
      <c r="B154" s="78" t="s">
        <v>77</v>
      </c>
      <c r="C154" s="86" t="s">
        <v>804</v>
      </c>
      <c r="D154" s="81" t="s">
        <v>73</v>
      </c>
      <c r="E154" s="107">
        <v>607684.30000000005</v>
      </c>
      <c r="F154" s="107"/>
      <c r="G154" s="111">
        <f t="shared" si="37"/>
        <v>607684.30000000005</v>
      </c>
      <c r="H154" s="111">
        <v>607684.30000000005</v>
      </c>
      <c r="I154" s="107"/>
      <c r="J154" s="111">
        <f t="shared" si="38"/>
        <v>607684.30000000005</v>
      </c>
      <c r="K154" s="107">
        <v>607684.30000000005</v>
      </c>
      <c r="L154" s="107"/>
      <c r="M154" s="111">
        <f t="shared" si="39"/>
        <v>607684.30000000005</v>
      </c>
    </row>
    <row r="155" spans="1:14" hidden="1">
      <c r="A155" s="69"/>
      <c r="B155" s="78" t="s">
        <v>92</v>
      </c>
      <c r="C155" s="86" t="s">
        <v>804</v>
      </c>
      <c r="D155" s="81" t="s">
        <v>380</v>
      </c>
      <c r="E155" s="111">
        <f>E156</f>
        <v>0</v>
      </c>
      <c r="F155" s="111">
        <f>F156</f>
        <v>0</v>
      </c>
      <c r="G155" s="111">
        <f t="shared" si="37"/>
        <v>0</v>
      </c>
      <c r="H155" s="111">
        <f>H156</f>
        <v>0</v>
      </c>
      <c r="I155" s="111"/>
      <c r="J155" s="111">
        <f t="shared" si="38"/>
        <v>0</v>
      </c>
      <c r="K155" s="111">
        <f>K156</f>
        <v>0</v>
      </c>
      <c r="L155" s="111"/>
      <c r="M155" s="111">
        <f t="shared" si="39"/>
        <v>0</v>
      </c>
    </row>
    <row r="156" spans="1:14" hidden="1">
      <c r="A156" s="60"/>
      <c r="B156" s="78" t="s">
        <v>80</v>
      </c>
      <c r="C156" s="86" t="s">
        <v>804</v>
      </c>
      <c r="D156" s="81" t="s">
        <v>93</v>
      </c>
      <c r="E156" s="111"/>
      <c r="F156" s="111"/>
      <c r="G156" s="111">
        <f t="shared" si="37"/>
        <v>0</v>
      </c>
      <c r="H156" s="111"/>
      <c r="I156" s="111"/>
      <c r="J156" s="111">
        <f t="shared" si="38"/>
        <v>0</v>
      </c>
      <c r="K156" s="107"/>
      <c r="L156" s="111"/>
      <c r="M156" s="111">
        <f t="shared" si="39"/>
        <v>0</v>
      </c>
    </row>
    <row r="157" spans="1:14">
      <c r="A157" s="69"/>
      <c r="B157" s="97" t="s">
        <v>417</v>
      </c>
      <c r="C157" s="88" t="s">
        <v>791</v>
      </c>
      <c r="D157" s="89"/>
      <c r="E157" s="109">
        <f>E158+E161</f>
        <v>23010097.359999999</v>
      </c>
      <c r="F157" s="109">
        <f>F158+F161</f>
        <v>0</v>
      </c>
      <c r="G157" s="109">
        <f t="shared" si="37"/>
        <v>23010097.359999999</v>
      </c>
      <c r="H157" s="109">
        <f>H158+H161</f>
        <v>30542543.440000001</v>
      </c>
      <c r="I157" s="109">
        <f>I158+I161</f>
        <v>0</v>
      </c>
      <c r="J157" s="109">
        <f t="shared" si="38"/>
        <v>30542543.440000001</v>
      </c>
      <c r="K157" s="109">
        <f>K158+K161</f>
        <v>31725232.779999997</v>
      </c>
      <c r="L157" s="109">
        <f>L158+L161</f>
        <v>0</v>
      </c>
      <c r="M157" s="109">
        <f t="shared" si="39"/>
        <v>31725232.779999997</v>
      </c>
    </row>
    <row r="158" spans="1:14" ht="24">
      <c r="A158" s="60"/>
      <c r="B158" s="78" t="s">
        <v>414</v>
      </c>
      <c r="C158" s="86" t="s">
        <v>805</v>
      </c>
      <c r="D158" s="91"/>
      <c r="E158" s="111">
        <f t="shared" ref="E158:L159" si="42">E159</f>
        <v>1816800</v>
      </c>
      <c r="F158" s="111">
        <f t="shared" si="42"/>
        <v>0</v>
      </c>
      <c r="G158" s="111">
        <f t="shared" si="37"/>
        <v>1816800</v>
      </c>
      <c r="H158" s="111">
        <f t="shared" si="42"/>
        <v>1816800</v>
      </c>
      <c r="I158" s="111">
        <f t="shared" si="42"/>
        <v>0</v>
      </c>
      <c r="J158" s="111">
        <f t="shared" si="38"/>
        <v>1816800</v>
      </c>
      <c r="K158" s="111">
        <f t="shared" si="42"/>
        <v>1816800</v>
      </c>
      <c r="L158" s="111">
        <f t="shared" si="42"/>
        <v>0</v>
      </c>
      <c r="M158" s="111">
        <f t="shared" si="39"/>
        <v>1816800</v>
      </c>
    </row>
    <row r="159" spans="1:14" ht="24">
      <c r="A159" s="60"/>
      <c r="B159" s="78" t="s">
        <v>123</v>
      </c>
      <c r="C159" s="86" t="s">
        <v>805</v>
      </c>
      <c r="D159" s="91" t="s">
        <v>124</v>
      </c>
      <c r="E159" s="111">
        <f t="shared" si="42"/>
        <v>1816800</v>
      </c>
      <c r="F159" s="111">
        <f t="shared" si="42"/>
        <v>0</v>
      </c>
      <c r="G159" s="111">
        <f t="shared" si="37"/>
        <v>1816800</v>
      </c>
      <c r="H159" s="111">
        <f t="shared" si="42"/>
        <v>1816800</v>
      </c>
      <c r="I159" s="111">
        <f t="shared" si="42"/>
        <v>0</v>
      </c>
      <c r="J159" s="111">
        <f t="shared" si="38"/>
        <v>1816800</v>
      </c>
      <c r="K159" s="111">
        <f t="shared" si="42"/>
        <v>1816800</v>
      </c>
      <c r="L159" s="111">
        <f t="shared" si="42"/>
        <v>0</v>
      </c>
      <c r="M159" s="111">
        <f t="shared" si="39"/>
        <v>1816800</v>
      </c>
    </row>
    <row r="160" spans="1:14">
      <c r="A160" s="60"/>
      <c r="B160" s="78" t="s">
        <v>111</v>
      </c>
      <c r="C160" s="86" t="s">
        <v>805</v>
      </c>
      <c r="D160" s="91" t="s">
        <v>75</v>
      </c>
      <c r="E160" s="107">
        <f>608000+1153800+55000</f>
        <v>1816800</v>
      </c>
      <c r="F160" s="107">
        <f>6486.1-6486.1</f>
        <v>0</v>
      </c>
      <c r="G160" s="111">
        <f t="shared" si="37"/>
        <v>1816800</v>
      </c>
      <c r="H160" s="111">
        <f>608000+1153800+55000</f>
        <v>1816800</v>
      </c>
      <c r="I160" s="107"/>
      <c r="J160" s="111">
        <f t="shared" si="38"/>
        <v>1816800</v>
      </c>
      <c r="K160" s="107">
        <f>608000+1153800+55000</f>
        <v>1816800</v>
      </c>
      <c r="L160" s="107"/>
      <c r="M160" s="111">
        <f t="shared" si="39"/>
        <v>1816800</v>
      </c>
    </row>
    <row r="161" spans="1:14" s="64" customFormat="1" ht="48">
      <c r="A161" s="61"/>
      <c r="B161" s="78" t="s">
        <v>421</v>
      </c>
      <c r="C161" s="81" t="s">
        <v>929</v>
      </c>
      <c r="D161" s="81"/>
      <c r="E161" s="107">
        <f t="shared" ref="E161:L162" si="43">E162</f>
        <v>21193297.359999999</v>
      </c>
      <c r="F161" s="107">
        <f t="shared" si="43"/>
        <v>0</v>
      </c>
      <c r="G161" s="111">
        <f t="shared" ref="G161:G163" si="44">E161+F161</f>
        <v>21193297.359999999</v>
      </c>
      <c r="H161" s="107">
        <f t="shared" si="43"/>
        <v>28725743.440000001</v>
      </c>
      <c r="I161" s="107">
        <f t="shared" si="43"/>
        <v>0</v>
      </c>
      <c r="J161" s="111">
        <f t="shared" ref="J161:J163" si="45">H161+I161</f>
        <v>28725743.440000001</v>
      </c>
      <c r="K161" s="107">
        <f t="shared" si="43"/>
        <v>29908432.779999997</v>
      </c>
      <c r="L161" s="107">
        <f t="shared" si="43"/>
        <v>0</v>
      </c>
      <c r="M161" s="111">
        <f t="shared" ref="M161:M163" si="46">K161+L161</f>
        <v>29908432.779999997</v>
      </c>
      <c r="N161" s="149"/>
    </row>
    <row r="162" spans="1:14" s="64" customFormat="1" ht="24">
      <c r="A162" s="61"/>
      <c r="B162" s="78" t="s">
        <v>415</v>
      </c>
      <c r="C162" s="81" t="s">
        <v>929</v>
      </c>
      <c r="D162" s="81" t="s">
        <v>124</v>
      </c>
      <c r="E162" s="107">
        <f t="shared" si="43"/>
        <v>21193297.359999999</v>
      </c>
      <c r="F162" s="107">
        <f t="shared" si="43"/>
        <v>0</v>
      </c>
      <c r="G162" s="111">
        <f t="shared" si="44"/>
        <v>21193297.359999999</v>
      </c>
      <c r="H162" s="107">
        <f t="shared" si="43"/>
        <v>28725743.440000001</v>
      </c>
      <c r="I162" s="107">
        <f t="shared" si="43"/>
        <v>0</v>
      </c>
      <c r="J162" s="111">
        <f t="shared" si="45"/>
        <v>28725743.440000001</v>
      </c>
      <c r="K162" s="107">
        <f t="shared" si="43"/>
        <v>29908432.779999997</v>
      </c>
      <c r="L162" s="107">
        <f t="shared" si="43"/>
        <v>0</v>
      </c>
      <c r="M162" s="111">
        <f t="shared" si="46"/>
        <v>29908432.779999997</v>
      </c>
      <c r="N162" s="149"/>
    </row>
    <row r="163" spans="1:14" s="64" customFormat="1" ht="13.5">
      <c r="A163" s="61"/>
      <c r="B163" s="78" t="s">
        <v>111</v>
      </c>
      <c r="C163" s="81" t="s">
        <v>929</v>
      </c>
      <c r="D163" s="81" t="s">
        <v>75</v>
      </c>
      <c r="E163" s="107">
        <f>6288800+14004497.36+900000</f>
        <v>21193297.359999999</v>
      </c>
      <c r="F163" s="107"/>
      <c r="G163" s="111">
        <f t="shared" si="44"/>
        <v>21193297.359999999</v>
      </c>
      <c r="H163" s="107">
        <f>8489880+19020863.44+1215000</f>
        <v>28725743.440000001</v>
      </c>
      <c r="I163" s="107"/>
      <c r="J163" s="111">
        <f t="shared" si="45"/>
        <v>28725743.440000001</v>
      </c>
      <c r="K163" s="107">
        <f>8829475.2+19815357.58+1263600</f>
        <v>29908432.779999997</v>
      </c>
      <c r="L163" s="107"/>
      <c r="M163" s="111">
        <f t="shared" si="46"/>
        <v>29908432.779999997</v>
      </c>
      <c r="N163" s="149"/>
    </row>
    <row r="164" spans="1:14" s="62" customFormat="1" ht="24">
      <c r="A164" s="61"/>
      <c r="B164" s="83" t="s">
        <v>879</v>
      </c>
      <c r="C164" s="84" t="s">
        <v>12</v>
      </c>
      <c r="D164" s="85"/>
      <c r="E164" s="108">
        <f>E186+E165+E168+E174+E177+E180+E189+E192+E171+E183</f>
        <v>152106486.21000001</v>
      </c>
      <c r="F164" s="108">
        <f>F186+F165+F168+F174+F177+F180+F189+F192+F171+F183</f>
        <v>0</v>
      </c>
      <c r="G164" s="108">
        <f t="shared" si="37"/>
        <v>152106486.21000001</v>
      </c>
      <c r="H164" s="108">
        <f>H186+H165+H168+H174+H177+H180+H189+H192+H171+H183</f>
        <v>147822343.13</v>
      </c>
      <c r="I164" s="108">
        <f>I186+I165+I168+I174+I177+I180+I189+I192+I171+I183</f>
        <v>0</v>
      </c>
      <c r="J164" s="108">
        <f t="shared" si="38"/>
        <v>147822343.13</v>
      </c>
      <c r="K164" s="108">
        <f>K186+K165+K168+K174+K177+K180+K189+K192+K171+K183</f>
        <v>142771706.10000002</v>
      </c>
      <c r="L164" s="108">
        <f>L186+L165+L168+L174+L177+L180+L189+L192+L171+L183</f>
        <v>0</v>
      </c>
      <c r="M164" s="108">
        <f t="shared" si="39"/>
        <v>142771706.10000002</v>
      </c>
      <c r="N164" s="150"/>
    </row>
    <row r="165" spans="1:14" s="147" customFormat="1">
      <c r="A165" s="60"/>
      <c r="B165" s="78" t="s">
        <v>78</v>
      </c>
      <c r="C165" s="86" t="s">
        <v>807</v>
      </c>
      <c r="D165" s="91"/>
      <c r="E165" s="111">
        <f t="shared" ref="E165:L166" si="47">E166</f>
        <v>147226971.59999999</v>
      </c>
      <c r="F165" s="111">
        <f t="shared" si="47"/>
        <v>0</v>
      </c>
      <c r="G165" s="111">
        <f t="shared" ref="G165:G194" si="48">E165+F165</f>
        <v>147226971.59999999</v>
      </c>
      <c r="H165" s="111">
        <f t="shared" si="47"/>
        <v>143039324.75</v>
      </c>
      <c r="I165" s="111">
        <f t="shared" si="47"/>
        <v>0</v>
      </c>
      <c r="J165" s="111">
        <f t="shared" ref="J165:J194" si="49">H165+I165</f>
        <v>143039324.75</v>
      </c>
      <c r="K165" s="111">
        <f t="shared" si="47"/>
        <v>138162580.68000001</v>
      </c>
      <c r="L165" s="111">
        <f t="shared" si="47"/>
        <v>0</v>
      </c>
      <c r="M165" s="111">
        <f t="shared" ref="M165:M194" si="50">K165+L165</f>
        <v>138162580.68000001</v>
      </c>
    </row>
    <row r="166" spans="1:14" s="147" customFormat="1" ht="24">
      <c r="A166" s="60"/>
      <c r="B166" s="78" t="s">
        <v>123</v>
      </c>
      <c r="C166" s="86" t="s">
        <v>807</v>
      </c>
      <c r="D166" s="91" t="s">
        <v>124</v>
      </c>
      <c r="E166" s="111">
        <f t="shared" si="47"/>
        <v>147226971.59999999</v>
      </c>
      <c r="F166" s="111">
        <f t="shared" si="47"/>
        <v>0</v>
      </c>
      <c r="G166" s="111">
        <f t="shared" si="48"/>
        <v>147226971.59999999</v>
      </c>
      <c r="H166" s="111">
        <f t="shared" si="47"/>
        <v>143039324.75</v>
      </c>
      <c r="I166" s="111">
        <f t="shared" si="47"/>
        <v>0</v>
      </c>
      <c r="J166" s="111">
        <f t="shared" si="49"/>
        <v>143039324.75</v>
      </c>
      <c r="K166" s="111">
        <f t="shared" si="47"/>
        <v>138162580.68000001</v>
      </c>
      <c r="L166" s="111">
        <f t="shared" si="47"/>
        <v>0</v>
      </c>
      <c r="M166" s="111">
        <f t="shared" si="50"/>
        <v>138162580.68000001</v>
      </c>
    </row>
    <row r="167" spans="1:14" s="147" customFormat="1">
      <c r="A167" s="60"/>
      <c r="B167" s="78" t="s">
        <v>111</v>
      </c>
      <c r="C167" s="86" t="s">
        <v>807</v>
      </c>
      <c r="D167" s="91" t="s">
        <v>75</v>
      </c>
      <c r="E167" s="107">
        <f>13348421+133878550.6</f>
        <v>147226971.59999999</v>
      </c>
      <c r="F167" s="107"/>
      <c r="G167" s="111">
        <f t="shared" si="48"/>
        <v>147226971.59999999</v>
      </c>
      <c r="H167" s="111">
        <f>12942503+130096821.75</f>
        <v>143039324.75</v>
      </c>
      <c r="I167" s="107"/>
      <c r="J167" s="111">
        <f t="shared" si="49"/>
        <v>143039324.75</v>
      </c>
      <c r="K167" s="107">
        <f>12501391+125661189.68</f>
        <v>138162580.68000001</v>
      </c>
      <c r="L167" s="107"/>
      <c r="M167" s="111">
        <f t="shared" si="50"/>
        <v>138162580.68000001</v>
      </c>
    </row>
    <row r="168" spans="1:14" s="147" customFormat="1" ht="24">
      <c r="A168" s="60"/>
      <c r="B168" s="78" t="s">
        <v>414</v>
      </c>
      <c r="C168" s="86" t="s">
        <v>808</v>
      </c>
      <c r="D168" s="91"/>
      <c r="E168" s="111">
        <f t="shared" ref="E168:L169" si="51">E169</f>
        <v>645000</v>
      </c>
      <c r="F168" s="111">
        <f t="shared" si="51"/>
        <v>0</v>
      </c>
      <c r="G168" s="111">
        <f t="shared" si="48"/>
        <v>645000</v>
      </c>
      <c r="H168" s="111">
        <f t="shared" si="51"/>
        <v>645000</v>
      </c>
      <c r="I168" s="111">
        <f t="shared" si="51"/>
        <v>0</v>
      </c>
      <c r="J168" s="111">
        <f t="shared" si="49"/>
        <v>645000</v>
      </c>
      <c r="K168" s="111">
        <f t="shared" si="51"/>
        <v>645000</v>
      </c>
      <c r="L168" s="111">
        <f t="shared" si="51"/>
        <v>0</v>
      </c>
      <c r="M168" s="111">
        <f t="shared" si="50"/>
        <v>645000</v>
      </c>
    </row>
    <row r="169" spans="1:14" s="147" customFormat="1" ht="24">
      <c r="A169" s="60"/>
      <c r="B169" s="78" t="s">
        <v>123</v>
      </c>
      <c r="C169" s="86" t="s">
        <v>808</v>
      </c>
      <c r="D169" s="91" t="s">
        <v>124</v>
      </c>
      <c r="E169" s="111">
        <f t="shared" si="51"/>
        <v>645000</v>
      </c>
      <c r="F169" s="111">
        <f t="shared" si="51"/>
        <v>0</v>
      </c>
      <c r="G169" s="111">
        <f t="shared" si="48"/>
        <v>645000</v>
      </c>
      <c r="H169" s="111">
        <f t="shared" si="51"/>
        <v>645000</v>
      </c>
      <c r="I169" s="111">
        <f t="shared" si="51"/>
        <v>0</v>
      </c>
      <c r="J169" s="111">
        <f t="shared" si="49"/>
        <v>645000</v>
      </c>
      <c r="K169" s="111">
        <f t="shared" si="51"/>
        <v>645000</v>
      </c>
      <c r="L169" s="111">
        <f t="shared" si="51"/>
        <v>0</v>
      </c>
      <c r="M169" s="111">
        <f t="shared" si="50"/>
        <v>645000</v>
      </c>
    </row>
    <row r="170" spans="1:14" s="147" customFormat="1">
      <c r="A170" s="60"/>
      <c r="B170" s="78" t="s">
        <v>111</v>
      </c>
      <c r="C170" s="86" t="s">
        <v>808</v>
      </c>
      <c r="D170" s="91" t="s">
        <v>75</v>
      </c>
      <c r="E170" s="107">
        <f>60000+585000</f>
        <v>645000</v>
      </c>
      <c r="F170" s="107"/>
      <c r="G170" s="111">
        <f t="shared" si="48"/>
        <v>645000</v>
      </c>
      <c r="H170" s="111">
        <f>60000+585000</f>
        <v>645000</v>
      </c>
      <c r="I170" s="107"/>
      <c r="J170" s="111">
        <f t="shared" si="49"/>
        <v>645000</v>
      </c>
      <c r="K170" s="107">
        <f>60000+585000</f>
        <v>645000</v>
      </c>
      <c r="L170" s="107"/>
      <c r="M170" s="111">
        <f t="shared" si="50"/>
        <v>645000</v>
      </c>
    </row>
    <row r="171" spans="1:14" s="147" customFormat="1" ht="24">
      <c r="A171" s="60"/>
      <c r="B171" s="78" t="s">
        <v>841</v>
      </c>
      <c r="C171" s="86" t="s">
        <v>819</v>
      </c>
      <c r="D171" s="91"/>
      <c r="E171" s="111">
        <f t="shared" ref="E171:L172" si="52">E172</f>
        <v>1863475.83</v>
      </c>
      <c r="F171" s="111">
        <f t="shared" si="52"/>
        <v>0</v>
      </c>
      <c r="G171" s="111">
        <f t="shared" si="48"/>
        <v>1863475.83</v>
      </c>
      <c r="H171" s="111">
        <f t="shared" si="52"/>
        <v>1913475.83</v>
      </c>
      <c r="I171" s="111">
        <f t="shared" si="52"/>
        <v>0</v>
      </c>
      <c r="J171" s="111">
        <f t="shared" si="49"/>
        <v>1913475.83</v>
      </c>
      <c r="K171" s="111">
        <f t="shared" si="52"/>
        <v>1913475.83</v>
      </c>
      <c r="L171" s="111">
        <f t="shared" si="52"/>
        <v>0</v>
      </c>
      <c r="M171" s="111">
        <f t="shared" si="50"/>
        <v>1913475.83</v>
      </c>
    </row>
    <row r="172" spans="1:14" s="147" customFormat="1" ht="24">
      <c r="A172" s="60"/>
      <c r="B172" s="78" t="s">
        <v>123</v>
      </c>
      <c r="C172" s="86" t="s">
        <v>819</v>
      </c>
      <c r="D172" s="91" t="s">
        <v>124</v>
      </c>
      <c r="E172" s="111">
        <f t="shared" si="52"/>
        <v>1863475.83</v>
      </c>
      <c r="F172" s="111">
        <f t="shared" si="52"/>
        <v>0</v>
      </c>
      <c r="G172" s="111">
        <f t="shared" si="48"/>
        <v>1863475.83</v>
      </c>
      <c r="H172" s="111">
        <f t="shared" si="52"/>
        <v>1913475.83</v>
      </c>
      <c r="I172" s="111">
        <f t="shared" si="52"/>
        <v>0</v>
      </c>
      <c r="J172" s="111">
        <f t="shared" si="49"/>
        <v>1913475.83</v>
      </c>
      <c r="K172" s="111">
        <f t="shared" si="52"/>
        <v>1913475.83</v>
      </c>
      <c r="L172" s="111">
        <f t="shared" si="52"/>
        <v>0</v>
      </c>
      <c r="M172" s="111">
        <f t="shared" si="50"/>
        <v>1913475.83</v>
      </c>
    </row>
    <row r="173" spans="1:14" s="147" customFormat="1">
      <c r="A173" s="60"/>
      <c r="B173" s="78" t="s">
        <v>111</v>
      </c>
      <c r="C173" s="86" t="s">
        <v>819</v>
      </c>
      <c r="D173" s="91" t="s">
        <v>75</v>
      </c>
      <c r="E173" s="111">
        <f>1863475.83</f>
        <v>1863475.83</v>
      </c>
      <c r="F173" s="111"/>
      <c r="G173" s="111">
        <f t="shared" si="48"/>
        <v>1863475.83</v>
      </c>
      <c r="H173" s="111">
        <f>1913475.83</f>
        <v>1913475.83</v>
      </c>
      <c r="I173" s="111"/>
      <c r="J173" s="111">
        <f t="shared" si="49"/>
        <v>1913475.83</v>
      </c>
      <c r="K173" s="107">
        <v>1913475.83</v>
      </c>
      <c r="L173" s="111"/>
      <c r="M173" s="111">
        <f t="shared" si="50"/>
        <v>1913475.83</v>
      </c>
    </row>
    <row r="174" spans="1:14" s="147" customFormat="1">
      <c r="A174" s="60"/>
      <c r="B174" s="78" t="s">
        <v>231</v>
      </c>
      <c r="C174" s="86" t="s">
        <v>809</v>
      </c>
      <c r="D174" s="91"/>
      <c r="E174" s="111">
        <f t="shared" ref="E174:L175" si="53">E175</f>
        <v>1084409.73</v>
      </c>
      <c r="F174" s="111">
        <f t="shared" si="53"/>
        <v>0</v>
      </c>
      <c r="G174" s="111">
        <f t="shared" si="48"/>
        <v>1084409.73</v>
      </c>
      <c r="H174" s="111">
        <f t="shared" si="53"/>
        <v>1084279.6000000001</v>
      </c>
      <c r="I174" s="111">
        <f t="shared" si="53"/>
        <v>0</v>
      </c>
      <c r="J174" s="111">
        <f t="shared" si="49"/>
        <v>1084279.6000000001</v>
      </c>
      <c r="K174" s="111">
        <f t="shared" si="53"/>
        <v>1093500</v>
      </c>
      <c r="L174" s="111">
        <f t="shared" si="53"/>
        <v>0</v>
      </c>
      <c r="M174" s="111">
        <f t="shared" si="50"/>
        <v>1093500</v>
      </c>
    </row>
    <row r="175" spans="1:14" s="147" customFormat="1" ht="24">
      <c r="A175" s="60"/>
      <c r="B175" s="78" t="s">
        <v>123</v>
      </c>
      <c r="C175" s="86" t="s">
        <v>809</v>
      </c>
      <c r="D175" s="91" t="s">
        <v>124</v>
      </c>
      <c r="E175" s="111">
        <f t="shared" si="53"/>
        <v>1084409.73</v>
      </c>
      <c r="F175" s="111">
        <f t="shared" si="53"/>
        <v>0</v>
      </c>
      <c r="G175" s="111">
        <f t="shared" si="48"/>
        <v>1084409.73</v>
      </c>
      <c r="H175" s="111">
        <f t="shared" si="53"/>
        <v>1084279.6000000001</v>
      </c>
      <c r="I175" s="111">
        <f t="shared" si="53"/>
        <v>0</v>
      </c>
      <c r="J175" s="111">
        <f t="shared" si="49"/>
        <v>1084279.6000000001</v>
      </c>
      <c r="K175" s="111">
        <f t="shared" si="53"/>
        <v>1093500</v>
      </c>
      <c r="L175" s="111">
        <f t="shared" si="53"/>
        <v>0</v>
      </c>
      <c r="M175" s="111">
        <f t="shared" si="50"/>
        <v>1093500</v>
      </c>
    </row>
    <row r="176" spans="1:14" s="147" customFormat="1">
      <c r="A176" s="60"/>
      <c r="B176" s="78" t="s">
        <v>111</v>
      </c>
      <c r="C176" s="86" t="s">
        <v>809</v>
      </c>
      <c r="D176" s="91" t="s">
        <v>75</v>
      </c>
      <c r="E176" s="107">
        <v>1084409.73</v>
      </c>
      <c r="F176" s="107"/>
      <c r="G176" s="111">
        <f t="shared" si="48"/>
        <v>1084409.73</v>
      </c>
      <c r="H176" s="111">
        <f>1084279.6</f>
        <v>1084279.6000000001</v>
      </c>
      <c r="I176" s="107"/>
      <c r="J176" s="111">
        <f t="shared" si="49"/>
        <v>1084279.6000000001</v>
      </c>
      <c r="K176" s="107">
        <v>1093500</v>
      </c>
      <c r="L176" s="107"/>
      <c r="M176" s="111">
        <f t="shared" si="50"/>
        <v>1093500</v>
      </c>
    </row>
    <row r="177" spans="1:13" s="147" customFormat="1">
      <c r="A177" s="60"/>
      <c r="B177" s="78" t="s">
        <v>780</v>
      </c>
      <c r="C177" s="86" t="s">
        <v>810</v>
      </c>
      <c r="D177" s="82"/>
      <c r="E177" s="107">
        <f t="shared" ref="E177:L178" si="54">E178</f>
        <v>60000</v>
      </c>
      <c r="F177" s="107">
        <f t="shared" si="54"/>
        <v>0</v>
      </c>
      <c r="G177" s="111">
        <f t="shared" si="48"/>
        <v>60000</v>
      </c>
      <c r="H177" s="107">
        <f t="shared" si="54"/>
        <v>60000</v>
      </c>
      <c r="I177" s="107">
        <f t="shared" si="54"/>
        <v>0</v>
      </c>
      <c r="J177" s="111">
        <f t="shared" si="49"/>
        <v>60000</v>
      </c>
      <c r="K177" s="107">
        <f t="shared" si="54"/>
        <v>60000</v>
      </c>
      <c r="L177" s="107">
        <f t="shared" si="54"/>
        <v>0</v>
      </c>
      <c r="M177" s="111">
        <f t="shared" si="50"/>
        <v>60000</v>
      </c>
    </row>
    <row r="178" spans="1:13" s="147" customFormat="1" ht="24">
      <c r="A178" s="60"/>
      <c r="B178" s="78" t="s">
        <v>123</v>
      </c>
      <c r="C178" s="86" t="s">
        <v>810</v>
      </c>
      <c r="D178" s="82" t="s">
        <v>124</v>
      </c>
      <c r="E178" s="107">
        <f t="shared" si="54"/>
        <v>60000</v>
      </c>
      <c r="F178" s="107">
        <f t="shared" si="54"/>
        <v>0</v>
      </c>
      <c r="G178" s="111">
        <f t="shared" si="48"/>
        <v>60000</v>
      </c>
      <c r="H178" s="107">
        <f t="shared" si="54"/>
        <v>60000</v>
      </c>
      <c r="I178" s="107">
        <f t="shared" si="54"/>
        <v>0</v>
      </c>
      <c r="J178" s="111">
        <f t="shared" si="49"/>
        <v>60000</v>
      </c>
      <c r="K178" s="107">
        <f t="shared" si="54"/>
        <v>60000</v>
      </c>
      <c r="L178" s="107">
        <f t="shared" si="54"/>
        <v>0</v>
      </c>
      <c r="M178" s="111">
        <f t="shared" si="50"/>
        <v>60000</v>
      </c>
    </row>
    <row r="179" spans="1:13" s="147" customFormat="1">
      <c r="A179" s="60"/>
      <c r="B179" s="78" t="s">
        <v>111</v>
      </c>
      <c r="C179" s="86" t="s">
        <v>810</v>
      </c>
      <c r="D179" s="82" t="s">
        <v>75</v>
      </c>
      <c r="E179" s="107">
        <v>60000</v>
      </c>
      <c r="F179" s="107"/>
      <c r="G179" s="111">
        <f t="shared" si="48"/>
        <v>60000</v>
      </c>
      <c r="H179" s="107">
        <v>60000</v>
      </c>
      <c r="I179" s="107"/>
      <c r="J179" s="111">
        <f t="shared" si="49"/>
        <v>60000</v>
      </c>
      <c r="K179" s="107">
        <v>60000</v>
      </c>
      <c r="L179" s="107"/>
      <c r="M179" s="111">
        <f t="shared" si="50"/>
        <v>60000</v>
      </c>
    </row>
    <row r="180" spans="1:13" s="147" customFormat="1">
      <c r="A180" s="60"/>
      <c r="B180" s="78" t="s">
        <v>1011</v>
      </c>
      <c r="C180" s="86" t="s">
        <v>1012</v>
      </c>
      <c r="D180" s="91"/>
      <c r="E180" s="107">
        <f>E181</f>
        <v>22000</v>
      </c>
      <c r="F180" s="107"/>
      <c r="G180" s="111">
        <f>E180+F180</f>
        <v>22000</v>
      </c>
      <c r="H180" s="107">
        <f>H181</f>
        <v>22000</v>
      </c>
      <c r="I180" s="107"/>
      <c r="J180" s="111">
        <f>H180+I180</f>
        <v>22000</v>
      </c>
      <c r="K180" s="107">
        <f>K181</f>
        <v>22000</v>
      </c>
      <c r="L180" s="107"/>
      <c r="M180" s="111">
        <f>K180+L180</f>
        <v>22000</v>
      </c>
    </row>
    <row r="181" spans="1:13" s="147" customFormat="1" ht="24">
      <c r="A181" s="60"/>
      <c r="B181" s="78" t="s">
        <v>123</v>
      </c>
      <c r="C181" s="86" t="s">
        <v>1012</v>
      </c>
      <c r="D181" s="91" t="s">
        <v>124</v>
      </c>
      <c r="E181" s="107">
        <f>E182</f>
        <v>22000</v>
      </c>
      <c r="F181" s="107"/>
      <c r="G181" s="111">
        <f>E181+F181</f>
        <v>22000</v>
      </c>
      <c r="H181" s="107">
        <f>H182</f>
        <v>22000</v>
      </c>
      <c r="I181" s="107"/>
      <c r="J181" s="111">
        <f>H181+I181</f>
        <v>22000</v>
      </c>
      <c r="K181" s="107">
        <f>K182</f>
        <v>22000</v>
      </c>
      <c r="L181" s="107"/>
      <c r="M181" s="111">
        <f>K181+L181</f>
        <v>22000</v>
      </c>
    </row>
    <row r="182" spans="1:13" s="147" customFormat="1">
      <c r="A182" s="60"/>
      <c r="B182" s="78" t="s">
        <v>111</v>
      </c>
      <c r="C182" s="86" t="s">
        <v>1012</v>
      </c>
      <c r="D182" s="91" t="s">
        <v>75</v>
      </c>
      <c r="E182" s="107">
        <v>22000</v>
      </c>
      <c r="F182" s="107"/>
      <c r="G182" s="111">
        <f>E182+F182</f>
        <v>22000</v>
      </c>
      <c r="H182" s="107">
        <v>22000</v>
      </c>
      <c r="I182" s="107"/>
      <c r="J182" s="111">
        <f>H182+I182</f>
        <v>22000</v>
      </c>
      <c r="K182" s="107">
        <v>22000</v>
      </c>
      <c r="L182" s="107"/>
      <c r="M182" s="111">
        <f>K182+L182</f>
        <v>22000</v>
      </c>
    </row>
    <row r="183" spans="1:13" s="147" customFormat="1">
      <c r="A183" s="60"/>
      <c r="B183" s="78" t="s">
        <v>866</v>
      </c>
      <c r="C183" s="81" t="s">
        <v>867</v>
      </c>
      <c r="D183" s="82"/>
      <c r="E183" s="107">
        <f>E184</f>
        <v>305000</v>
      </c>
      <c r="F183" s="107">
        <f>F184</f>
        <v>0</v>
      </c>
      <c r="G183" s="107">
        <f t="shared" si="48"/>
        <v>305000</v>
      </c>
      <c r="H183" s="107">
        <f>H184</f>
        <v>0</v>
      </c>
      <c r="I183" s="107">
        <f>I184</f>
        <v>0</v>
      </c>
      <c r="J183" s="107">
        <f t="shared" si="49"/>
        <v>0</v>
      </c>
      <c r="K183" s="107">
        <f>K184</f>
        <v>0</v>
      </c>
      <c r="L183" s="107">
        <f>L184</f>
        <v>0</v>
      </c>
      <c r="M183" s="107">
        <f t="shared" si="50"/>
        <v>0</v>
      </c>
    </row>
    <row r="184" spans="1:13" s="147" customFormat="1" ht="24">
      <c r="A184" s="60"/>
      <c r="B184" s="78" t="s">
        <v>123</v>
      </c>
      <c r="C184" s="81" t="s">
        <v>867</v>
      </c>
      <c r="D184" s="82" t="s">
        <v>124</v>
      </c>
      <c r="E184" s="107">
        <f>E185</f>
        <v>305000</v>
      </c>
      <c r="F184" s="107">
        <f>F185</f>
        <v>0</v>
      </c>
      <c r="G184" s="107">
        <f t="shared" si="48"/>
        <v>305000</v>
      </c>
      <c r="H184" s="107">
        <f>H185</f>
        <v>0</v>
      </c>
      <c r="I184" s="107">
        <f>I185</f>
        <v>0</v>
      </c>
      <c r="J184" s="107">
        <f t="shared" si="49"/>
        <v>0</v>
      </c>
      <c r="K184" s="107">
        <f>K185</f>
        <v>0</v>
      </c>
      <c r="L184" s="107">
        <f>L185</f>
        <v>0</v>
      </c>
      <c r="M184" s="107">
        <f t="shared" si="50"/>
        <v>0</v>
      </c>
    </row>
    <row r="185" spans="1:13" s="147" customFormat="1">
      <c r="A185" s="60"/>
      <c r="B185" s="78" t="s">
        <v>111</v>
      </c>
      <c r="C185" s="81" t="s">
        <v>867</v>
      </c>
      <c r="D185" s="82" t="s">
        <v>75</v>
      </c>
      <c r="E185" s="107">
        <v>305000</v>
      </c>
      <c r="F185" s="107"/>
      <c r="G185" s="107">
        <f t="shared" si="48"/>
        <v>305000</v>
      </c>
      <c r="H185" s="107">
        <v>0</v>
      </c>
      <c r="I185" s="107"/>
      <c r="J185" s="107">
        <f t="shared" si="49"/>
        <v>0</v>
      </c>
      <c r="K185" s="107">
        <v>0</v>
      </c>
      <c r="L185" s="107"/>
      <c r="M185" s="107">
        <f t="shared" si="50"/>
        <v>0</v>
      </c>
    </row>
    <row r="186" spans="1:13" s="147" customFormat="1" ht="48">
      <c r="A186" s="60"/>
      <c r="B186" s="78" t="s">
        <v>421</v>
      </c>
      <c r="C186" s="81" t="s">
        <v>927</v>
      </c>
      <c r="D186" s="82"/>
      <c r="E186" s="107">
        <f t="shared" ref="E186:L187" si="55">E187</f>
        <v>647300</v>
      </c>
      <c r="F186" s="107">
        <f t="shared" si="55"/>
        <v>0</v>
      </c>
      <c r="G186" s="111">
        <f>E186+F186</f>
        <v>647300</v>
      </c>
      <c r="H186" s="107">
        <f t="shared" si="55"/>
        <v>873855</v>
      </c>
      <c r="I186" s="107">
        <f t="shared" si="55"/>
        <v>0</v>
      </c>
      <c r="J186" s="111">
        <f>H186+I186</f>
        <v>873855</v>
      </c>
      <c r="K186" s="107">
        <f t="shared" si="55"/>
        <v>875149.59</v>
      </c>
      <c r="L186" s="107">
        <f t="shared" si="55"/>
        <v>0</v>
      </c>
      <c r="M186" s="111">
        <f>K186+L186</f>
        <v>875149.59</v>
      </c>
    </row>
    <row r="187" spans="1:13" s="147" customFormat="1" ht="24">
      <c r="A187" s="60"/>
      <c r="B187" s="78" t="s">
        <v>123</v>
      </c>
      <c r="C187" s="81" t="s">
        <v>927</v>
      </c>
      <c r="D187" s="82" t="s">
        <v>124</v>
      </c>
      <c r="E187" s="107">
        <f t="shared" si="55"/>
        <v>647300</v>
      </c>
      <c r="F187" s="107">
        <f t="shared" si="55"/>
        <v>0</v>
      </c>
      <c r="G187" s="111">
        <f>E187+F187</f>
        <v>647300</v>
      </c>
      <c r="H187" s="107">
        <f t="shared" si="55"/>
        <v>873855</v>
      </c>
      <c r="I187" s="107">
        <f t="shared" si="55"/>
        <v>0</v>
      </c>
      <c r="J187" s="111">
        <f>H187+I187</f>
        <v>873855</v>
      </c>
      <c r="K187" s="107">
        <f t="shared" si="55"/>
        <v>875149.59</v>
      </c>
      <c r="L187" s="107">
        <f t="shared" si="55"/>
        <v>0</v>
      </c>
      <c r="M187" s="111">
        <f>K187+L187</f>
        <v>875149.59</v>
      </c>
    </row>
    <row r="188" spans="1:13" s="147" customFormat="1">
      <c r="A188" s="60"/>
      <c r="B188" s="78" t="s">
        <v>111</v>
      </c>
      <c r="C188" s="81" t="s">
        <v>927</v>
      </c>
      <c r="D188" s="82" t="s">
        <v>75</v>
      </c>
      <c r="E188" s="107">
        <v>647300</v>
      </c>
      <c r="F188" s="107"/>
      <c r="G188" s="111">
        <f>E188+F188</f>
        <v>647300</v>
      </c>
      <c r="H188" s="107">
        <v>873855</v>
      </c>
      <c r="I188" s="107"/>
      <c r="J188" s="111">
        <f>H188+I188</f>
        <v>873855</v>
      </c>
      <c r="K188" s="107">
        <v>875149.59</v>
      </c>
      <c r="L188" s="107"/>
      <c r="M188" s="111">
        <f>K188+L188</f>
        <v>875149.59</v>
      </c>
    </row>
    <row r="189" spans="1:13" s="147" customFormat="1" ht="48">
      <c r="A189" s="60"/>
      <c r="B189" s="78" t="s">
        <v>928</v>
      </c>
      <c r="C189" s="81" t="s">
        <v>822</v>
      </c>
      <c r="D189" s="81"/>
      <c r="E189" s="107">
        <f t="shared" ref="E189:L190" si="56">E190</f>
        <v>181805.34</v>
      </c>
      <c r="F189" s="107">
        <f t="shared" si="56"/>
        <v>0</v>
      </c>
      <c r="G189" s="111">
        <f t="shared" si="48"/>
        <v>181805.34</v>
      </c>
      <c r="H189" s="107">
        <f t="shared" si="56"/>
        <v>184407.95</v>
      </c>
      <c r="I189" s="107">
        <f t="shared" si="56"/>
        <v>0</v>
      </c>
      <c r="J189" s="111">
        <f t="shared" si="49"/>
        <v>184407.95</v>
      </c>
      <c r="K189" s="107">
        <f t="shared" si="56"/>
        <v>0</v>
      </c>
      <c r="L189" s="107">
        <f t="shared" si="56"/>
        <v>0</v>
      </c>
      <c r="M189" s="111">
        <f t="shared" si="50"/>
        <v>0</v>
      </c>
    </row>
    <row r="190" spans="1:13" s="147" customFormat="1" ht="24">
      <c r="A190" s="60"/>
      <c r="B190" s="78" t="s">
        <v>123</v>
      </c>
      <c r="C190" s="81" t="s">
        <v>822</v>
      </c>
      <c r="D190" s="81" t="s">
        <v>124</v>
      </c>
      <c r="E190" s="107">
        <f t="shared" si="56"/>
        <v>181805.34</v>
      </c>
      <c r="F190" s="107">
        <f t="shared" si="56"/>
        <v>0</v>
      </c>
      <c r="G190" s="111">
        <f t="shared" si="48"/>
        <v>181805.34</v>
      </c>
      <c r="H190" s="107">
        <f t="shared" si="56"/>
        <v>184407.95</v>
      </c>
      <c r="I190" s="107">
        <f t="shared" si="56"/>
        <v>0</v>
      </c>
      <c r="J190" s="111">
        <f t="shared" si="49"/>
        <v>184407.95</v>
      </c>
      <c r="K190" s="107">
        <f t="shared" si="56"/>
        <v>0</v>
      </c>
      <c r="L190" s="107">
        <f t="shared" si="56"/>
        <v>0</v>
      </c>
      <c r="M190" s="111">
        <f t="shared" si="50"/>
        <v>0</v>
      </c>
    </row>
    <row r="191" spans="1:13" s="147" customFormat="1">
      <c r="A191" s="60"/>
      <c r="B191" s="78" t="s">
        <v>111</v>
      </c>
      <c r="C191" s="81" t="s">
        <v>822</v>
      </c>
      <c r="D191" s="81" t="s">
        <v>75</v>
      </c>
      <c r="E191" s="107">
        <v>181805.34</v>
      </c>
      <c r="F191" s="107"/>
      <c r="G191" s="111">
        <f t="shared" si="48"/>
        <v>181805.34</v>
      </c>
      <c r="H191" s="107">
        <v>184407.95</v>
      </c>
      <c r="I191" s="107"/>
      <c r="J191" s="111">
        <f t="shared" si="49"/>
        <v>184407.95</v>
      </c>
      <c r="K191" s="107">
        <v>0</v>
      </c>
      <c r="L191" s="107"/>
      <c r="M191" s="111">
        <f t="shared" si="50"/>
        <v>0</v>
      </c>
    </row>
    <row r="192" spans="1:13" s="147" customFormat="1" ht="48">
      <c r="A192" s="60"/>
      <c r="B192" s="78" t="s">
        <v>775</v>
      </c>
      <c r="C192" s="81" t="s">
        <v>806</v>
      </c>
      <c r="D192" s="81"/>
      <c r="E192" s="107">
        <f t="shared" ref="E192:L193" si="57">E193</f>
        <v>70523.710000000006</v>
      </c>
      <c r="F192" s="107">
        <f t="shared" si="57"/>
        <v>0</v>
      </c>
      <c r="G192" s="111">
        <f t="shared" si="48"/>
        <v>70523.710000000006</v>
      </c>
      <c r="H192" s="107">
        <f t="shared" si="57"/>
        <v>0</v>
      </c>
      <c r="I192" s="107">
        <f t="shared" si="57"/>
        <v>0</v>
      </c>
      <c r="J192" s="111">
        <f t="shared" si="49"/>
        <v>0</v>
      </c>
      <c r="K192" s="107">
        <f t="shared" si="57"/>
        <v>0</v>
      </c>
      <c r="L192" s="107">
        <f t="shared" si="57"/>
        <v>0</v>
      </c>
      <c r="M192" s="111">
        <f t="shared" si="50"/>
        <v>0</v>
      </c>
    </row>
    <row r="193" spans="1:14" s="147" customFormat="1" ht="24">
      <c r="A193" s="60"/>
      <c r="B193" s="78" t="s">
        <v>123</v>
      </c>
      <c r="C193" s="81" t="s">
        <v>806</v>
      </c>
      <c r="D193" s="81" t="s">
        <v>124</v>
      </c>
      <c r="E193" s="107">
        <f t="shared" si="57"/>
        <v>70523.710000000006</v>
      </c>
      <c r="F193" s="107">
        <f t="shared" si="57"/>
        <v>0</v>
      </c>
      <c r="G193" s="111">
        <f t="shared" si="48"/>
        <v>70523.710000000006</v>
      </c>
      <c r="H193" s="107">
        <f t="shared" si="57"/>
        <v>0</v>
      </c>
      <c r="I193" s="107">
        <f t="shared" si="57"/>
        <v>0</v>
      </c>
      <c r="J193" s="111">
        <f t="shared" si="49"/>
        <v>0</v>
      </c>
      <c r="K193" s="107">
        <f t="shared" si="57"/>
        <v>0</v>
      </c>
      <c r="L193" s="107">
        <f t="shared" si="57"/>
        <v>0</v>
      </c>
      <c r="M193" s="111">
        <f t="shared" si="50"/>
        <v>0</v>
      </c>
    </row>
    <row r="194" spans="1:14" s="147" customFormat="1">
      <c r="A194" s="60"/>
      <c r="B194" s="78" t="s">
        <v>111</v>
      </c>
      <c r="C194" s="81" t="s">
        <v>806</v>
      </c>
      <c r="D194" s="81" t="s">
        <v>75</v>
      </c>
      <c r="E194" s="107">
        <v>70523.710000000006</v>
      </c>
      <c r="F194" s="107"/>
      <c r="G194" s="111">
        <f t="shared" si="48"/>
        <v>70523.710000000006</v>
      </c>
      <c r="H194" s="110">
        <v>0</v>
      </c>
      <c r="I194" s="107"/>
      <c r="J194" s="111">
        <f t="shared" si="49"/>
        <v>0</v>
      </c>
      <c r="K194" s="107">
        <v>0</v>
      </c>
      <c r="L194" s="107"/>
      <c r="M194" s="111">
        <f t="shared" si="50"/>
        <v>0</v>
      </c>
    </row>
    <row r="195" spans="1:14" s="62" customFormat="1" ht="24">
      <c r="A195" s="61"/>
      <c r="B195" s="101" t="s">
        <v>880</v>
      </c>
      <c r="C195" s="102" t="s">
        <v>811</v>
      </c>
      <c r="D195" s="102"/>
      <c r="E195" s="113">
        <f>E196+E209</f>
        <v>102000</v>
      </c>
      <c r="F195" s="113">
        <f>F196+F209</f>
        <v>0</v>
      </c>
      <c r="G195" s="108">
        <f t="shared" ref="G195:G236" si="58">E195+F195</f>
        <v>102000</v>
      </c>
      <c r="H195" s="113">
        <f>H196+H209</f>
        <v>102000</v>
      </c>
      <c r="I195" s="113">
        <f>I196+I209</f>
        <v>0</v>
      </c>
      <c r="J195" s="108">
        <f t="shared" ref="J195:J236" si="59">H195+I195</f>
        <v>102000</v>
      </c>
      <c r="K195" s="113">
        <f>K196+K209</f>
        <v>102000</v>
      </c>
      <c r="L195" s="113">
        <f>L196+L209</f>
        <v>0</v>
      </c>
      <c r="M195" s="108">
        <f t="shared" ref="M195:M236" si="60">K195+L195</f>
        <v>102000</v>
      </c>
      <c r="N195" s="150"/>
    </row>
    <row r="196" spans="1:14" s="64" customFormat="1" ht="13.5">
      <c r="A196" s="61"/>
      <c r="B196" s="97" t="s">
        <v>881</v>
      </c>
      <c r="C196" s="99" t="s">
        <v>812</v>
      </c>
      <c r="D196" s="99"/>
      <c r="E196" s="112">
        <f>E197+E204</f>
        <v>51000</v>
      </c>
      <c r="F196" s="112">
        <f>F197+F204</f>
        <v>0</v>
      </c>
      <c r="G196" s="109">
        <f t="shared" si="58"/>
        <v>51000</v>
      </c>
      <c r="H196" s="112">
        <f>H197+H204</f>
        <v>51000</v>
      </c>
      <c r="I196" s="112">
        <f>I197+I204</f>
        <v>0</v>
      </c>
      <c r="J196" s="109">
        <f t="shared" si="59"/>
        <v>51000</v>
      </c>
      <c r="K196" s="112">
        <f>K197+K204</f>
        <v>51000</v>
      </c>
      <c r="L196" s="112">
        <f>L197+L204</f>
        <v>0</v>
      </c>
      <c r="M196" s="109">
        <f t="shared" si="60"/>
        <v>51000</v>
      </c>
      <c r="N196" s="149"/>
    </row>
    <row r="197" spans="1:14" ht="17.25" customHeight="1">
      <c r="A197" s="60"/>
      <c r="B197" s="78" t="s">
        <v>409</v>
      </c>
      <c r="C197" s="81" t="s">
        <v>813</v>
      </c>
      <c r="D197" s="81"/>
      <c r="E197" s="107">
        <f>E200+E198+E202</f>
        <v>51000</v>
      </c>
      <c r="F197" s="107">
        <f>F200+F198+F202</f>
        <v>0</v>
      </c>
      <c r="G197" s="111">
        <f t="shared" si="58"/>
        <v>51000</v>
      </c>
      <c r="H197" s="107">
        <f>H200+H198+H202</f>
        <v>51000</v>
      </c>
      <c r="I197" s="107">
        <f>I200+I198+I202</f>
        <v>0</v>
      </c>
      <c r="J197" s="111">
        <f t="shared" si="59"/>
        <v>51000</v>
      </c>
      <c r="K197" s="107">
        <f>K200+K198+K202</f>
        <v>51000</v>
      </c>
      <c r="L197" s="107">
        <f>L200+L198+L202</f>
        <v>0</v>
      </c>
      <c r="M197" s="111">
        <f t="shared" si="60"/>
        <v>51000</v>
      </c>
    </row>
    <row r="198" spans="1:14" ht="36" hidden="1">
      <c r="A198" s="60"/>
      <c r="B198" s="78" t="s">
        <v>411</v>
      </c>
      <c r="C198" s="81" t="s">
        <v>813</v>
      </c>
      <c r="D198" s="81" t="s">
        <v>130</v>
      </c>
      <c r="E198" s="107">
        <f>E199</f>
        <v>0</v>
      </c>
      <c r="F198" s="107">
        <f>F199</f>
        <v>0</v>
      </c>
      <c r="G198" s="111">
        <f t="shared" si="58"/>
        <v>0</v>
      </c>
      <c r="H198" s="107">
        <f>H199</f>
        <v>0</v>
      </c>
      <c r="I198" s="107">
        <f>I199</f>
        <v>0</v>
      </c>
      <c r="J198" s="111">
        <f t="shared" si="59"/>
        <v>0</v>
      </c>
      <c r="K198" s="107">
        <f>K199</f>
        <v>0</v>
      </c>
      <c r="L198" s="107">
        <f>L199</f>
        <v>0</v>
      </c>
      <c r="M198" s="111">
        <f t="shared" si="60"/>
        <v>0</v>
      </c>
    </row>
    <row r="199" spans="1:14" hidden="1">
      <c r="A199" s="60"/>
      <c r="B199" s="78" t="s">
        <v>76</v>
      </c>
      <c r="C199" s="81" t="s">
        <v>813</v>
      </c>
      <c r="D199" s="81" t="s">
        <v>72</v>
      </c>
      <c r="E199" s="107">
        <v>0</v>
      </c>
      <c r="F199" s="107"/>
      <c r="G199" s="111">
        <f t="shared" si="58"/>
        <v>0</v>
      </c>
      <c r="H199" s="110"/>
      <c r="I199" s="107"/>
      <c r="J199" s="111">
        <f t="shared" si="59"/>
        <v>0</v>
      </c>
      <c r="K199" s="107"/>
      <c r="L199" s="107"/>
      <c r="M199" s="111">
        <f t="shared" si="60"/>
        <v>0</v>
      </c>
    </row>
    <row r="200" spans="1:14">
      <c r="A200" s="60"/>
      <c r="B200" s="78" t="s">
        <v>131</v>
      </c>
      <c r="C200" s="81" t="s">
        <v>813</v>
      </c>
      <c r="D200" s="81" t="s">
        <v>132</v>
      </c>
      <c r="E200" s="107">
        <f>E201</f>
        <v>51000</v>
      </c>
      <c r="F200" s="107">
        <f>F201</f>
        <v>0</v>
      </c>
      <c r="G200" s="111">
        <f t="shared" si="58"/>
        <v>51000</v>
      </c>
      <c r="H200" s="107">
        <f>H201</f>
        <v>51000</v>
      </c>
      <c r="I200" s="107">
        <f>I201</f>
        <v>0</v>
      </c>
      <c r="J200" s="111">
        <f t="shared" si="59"/>
        <v>51000</v>
      </c>
      <c r="K200" s="107">
        <f>K201</f>
        <v>51000</v>
      </c>
      <c r="L200" s="107">
        <f>L201</f>
        <v>0</v>
      </c>
      <c r="M200" s="111">
        <f t="shared" si="60"/>
        <v>51000</v>
      </c>
    </row>
    <row r="201" spans="1:14">
      <c r="A201" s="60"/>
      <c r="B201" s="78" t="s">
        <v>77</v>
      </c>
      <c r="C201" s="81" t="s">
        <v>813</v>
      </c>
      <c r="D201" s="81" t="s">
        <v>73</v>
      </c>
      <c r="E201" s="107">
        <v>51000</v>
      </c>
      <c r="F201" s="107"/>
      <c r="G201" s="111">
        <f t="shared" si="58"/>
        <v>51000</v>
      </c>
      <c r="H201" s="110">
        <v>51000</v>
      </c>
      <c r="I201" s="107"/>
      <c r="J201" s="111">
        <f t="shared" si="59"/>
        <v>51000</v>
      </c>
      <c r="K201" s="107">
        <v>51000</v>
      </c>
      <c r="L201" s="107"/>
      <c r="M201" s="111">
        <f t="shared" si="60"/>
        <v>51000</v>
      </c>
    </row>
    <row r="202" spans="1:14" ht="24" hidden="1">
      <c r="A202" s="60"/>
      <c r="B202" s="78" t="s">
        <v>123</v>
      </c>
      <c r="C202" s="81" t="s">
        <v>813</v>
      </c>
      <c r="D202" s="81" t="s">
        <v>124</v>
      </c>
      <c r="E202" s="107">
        <f>E203</f>
        <v>0</v>
      </c>
      <c r="F202" s="107">
        <f>F203</f>
        <v>0</v>
      </c>
      <c r="G202" s="107">
        <f t="shared" si="58"/>
        <v>0</v>
      </c>
      <c r="H202" s="107">
        <f>H203</f>
        <v>0</v>
      </c>
      <c r="I202" s="107">
        <f>I203</f>
        <v>0</v>
      </c>
      <c r="J202" s="107">
        <f t="shared" si="59"/>
        <v>0</v>
      </c>
      <c r="K202" s="107">
        <f>K203</f>
        <v>0</v>
      </c>
      <c r="L202" s="107">
        <f>L203</f>
        <v>0</v>
      </c>
      <c r="M202" s="107">
        <f t="shared" si="60"/>
        <v>0</v>
      </c>
    </row>
    <row r="203" spans="1:14" hidden="1">
      <c r="A203" s="60"/>
      <c r="B203" s="78" t="s">
        <v>111</v>
      </c>
      <c r="C203" s="81" t="s">
        <v>813</v>
      </c>
      <c r="D203" s="81" t="s">
        <v>75</v>
      </c>
      <c r="E203" s="107"/>
      <c r="F203" s="107"/>
      <c r="G203" s="107">
        <f t="shared" si="58"/>
        <v>0</v>
      </c>
      <c r="H203" s="107"/>
      <c r="I203" s="107"/>
      <c r="J203" s="107">
        <f t="shared" si="59"/>
        <v>0</v>
      </c>
      <c r="K203" s="107"/>
      <c r="L203" s="107"/>
      <c r="M203" s="107">
        <f t="shared" si="60"/>
        <v>0</v>
      </c>
    </row>
    <row r="204" spans="1:14" hidden="1">
      <c r="A204" s="60"/>
      <c r="B204" s="78" t="s">
        <v>60</v>
      </c>
      <c r="C204" s="81" t="s">
        <v>814</v>
      </c>
      <c r="D204" s="81"/>
      <c r="E204" s="107">
        <f>E205+E207</f>
        <v>0</v>
      </c>
      <c r="F204" s="107">
        <f>F205+F207</f>
        <v>0</v>
      </c>
      <c r="G204" s="111">
        <f t="shared" si="58"/>
        <v>0</v>
      </c>
      <c r="H204" s="107">
        <f>H205+H207</f>
        <v>0</v>
      </c>
      <c r="I204" s="107">
        <f>I205+I207</f>
        <v>0</v>
      </c>
      <c r="J204" s="111">
        <f t="shared" si="59"/>
        <v>0</v>
      </c>
      <c r="K204" s="107">
        <f>K205+K207</f>
        <v>0</v>
      </c>
      <c r="L204" s="107">
        <f>L205+L207</f>
        <v>0</v>
      </c>
      <c r="M204" s="111">
        <f t="shared" si="60"/>
        <v>0</v>
      </c>
    </row>
    <row r="205" spans="1:14" hidden="1">
      <c r="A205" s="60"/>
      <c r="B205" s="78" t="s">
        <v>131</v>
      </c>
      <c r="C205" s="81" t="s">
        <v>814</v>
      </c>
      <c r="D205" s="81" t="s">
        <v>132</v>
      </c>
      <c r="E205" s="107">
        <f>E206</f>
        <v>0</v>
      </c>
      <c r="F205" s="107">
        <f>F206</f>
        <v>0</v>
      </c>
      <c r="G205" s="111">
        <f t="shared" si="58"/>
        <v>0</v>
      </c>
      <c r="H205" s="107">
        <f>H206</f>
        <v>0</v>
      </c>
      <c r="I205" s="107">
        <f>I206</f>
        <v>0</v>
      </c>
      <c r="J205" s="111">
        <f t="shared" si="59"/>
        <v>0</v>
      </c>
      <c r="K205" s="107">
        <f>K206</f>
        <v>0</v>
      </c>
      <c r="L205" s="107">
        <f>L206</f>
        <v>0</v>
      </c>
      <c r="M205" s="111">
        <f t="shared" si="60"/>
        <v>0</v>
      </c>
    </row>
    <row r="206" spans="1:14" hidden="1">
      <c r="A206" s="60"/>
      <c r="B206" s="78" t="s">
        <v>77</v>
      </c>
      <c r="C206" s="81" t="s">
        <v>814</v>
      </c>
      <c r="D206" s="81" t="s">
        <v>73</v>
      </c>
      <c r="E206" s="107"/>
      <c r="F206" s="107"/>
      <c r="G206" s="111">
        <f t="shared" si="58"/>
        <v>0</v>
      </c>
      <c r="H206" s="110"/>
      <c r="I206" s="107"/>
      <c r="J206" s="111">
        <f t="shared" si="59"/>
        <v>0</v>
      </c>
      <c r="K206" s="107"/>
      <c r="L206" s="107"/>
      <c r="M206" s="111">
        <f t="shared" si="60"/>
        <v>0</v>
      </c>
    </row>
    <row r="207" spans="1:14" ht="24" hidden="1">
      <c r="A207" s="60"/>
      <c r="B207" s="78" t="s">
        <v>123</v>
      </c>
      <c r="C207" s="81" t="s">
        <v>814</v>
      </c>
      <c r="D207" s="82" t="s">
        <v>124</v>
      </c>
      <c r="E207" s="107">
        <f>E208</f>
        <v>0</v>
      </c>
      <c r="F207" s="107">
        <f>F208</f>
        <v>0</v>
      </c>
      <c r="G207" s="111">
        <f t="shared" si="58"/>
        <v>0</v>
      </c>
      <c r="H207" s="107">
        <f>H208</f>
        <v>0</v>
      </c>
      <c r="I207" s="107">
        <f>I208</f>
        <v>0</v>
      </c>
      <c r="J207" s="111">
        <f t="shared" si="59"/>
        <v>0</v>
      </c>
      <c r="K207" s="107">
        <f>K208</f>
        <v>0</v>
      </c>
      <c r="L207" s="107">
        <f>L208</f>
        <v>0</v>
      </c>
      <c r="M207" s="111">
        <f t="shared" si="60"/>
        <v>0</v>
      </c>
    </row>
    <row r="208" spans="1:14" hidden="1">
      <c r="A208" s="60"/>
      <c r="B208" s="78" t="s">
        <v>111</v>
      </c>
      <c r="C208" s="81" t="s">
        <v>814</v>
      </c>
      <c r="D208" s="82" t="s">
        <v>75</v>
      </c>
      <c r="E208" s="107"/>
      <c r="F208" s="107"/>
      <c r="G208" s="111">
        <f t="shared" si="58"/>
        <v>0</v>
      </c>
      <c r="H208" s="110"/>
      <c r="I208" s="107"/>
      <c r="J208" s="111">
        <f t="shared" si="59"/>
        <v>0</v>
      </c>
      <c r="K208" s="107"/>
      <c r="L208" s="107"/>
      <c r="M208" s="111">
        <f t="shared" si="60"/>
        <v>0</v>
      </c>
    </row>
    <row r="209" spans="1:14" s="64" customFormat="1" ht="24">
      <c r="A209" s="61"/>
      <c r="B209" s="97" t="s">
        <v>882</v>
      </c>
      <c r="C209" s="99" t="s">
        <v>815</v>
      </c>
      <c r="D209" s="99"/>
      <c r="E209" s="112">
        <f>E210</f>
        <v>51000</v>
      </c>
      <c r="F209" s="112">
        <f>F210</f>
        <v>0</v>
      </c>
      <c r="G209" s="109">
        <f t="shared" si="58"/>
        <v>51000</v>
      </c>
      <c r="H209" s="112">
        <f>H210</f>
        <v>51000</v>
      </c>
      <c r="I209" s="112">
        <f>I210</f>
        <v>0</v>
      </c>
      <c r="J209" s="109">
        <f t="shared" si="59"/>
        <v>51000</v>
      </c>
      <c r="K209" s="112">
        <f>K210</f>
        <v>51000</v>
      </c>
      <c r="L209" s="112">
        <f>L210</f>
        <v>0</v>
      </c>
      <c r="M209" s="109">
        <f t="shared" si="60"/>
        <v>51000</v>
      </c>
      <c r="N209" s="149"/>
    </row>
    <row r="210" spans="1:14" ht="15" customHeight="1">
      <c r="A210" s="60"/>
      <c r="B210" s="78" t="s">
        <v>409</v>
      </c>
      <c r="C210" s="81" t="s">
        <v>816</v>
      </c>
      <c r="D210" s="81"/>
      <c r="E210" s="107">
        <f>E213+E211+E215</f>
        <v>51000</v>
      </c>
      <c r="F210" s="107">
        <f>F213+F211+F215</f>
        <v>0</v>
      </c>
      <c r="G210" s="111">
        <f t="shared" si="58"/>
        <v>51000</v>
      </c>
      <c r="H210" s="107">
        <f>H213+H211+H215</f>
        <v>51000</v>
      </c>
      <c r="I210" s="107">
        <f>I213+I211+I215</f>
        <v>0</v>
      </c>
      <c r="J210" s="111">
        <f t="shared" si="59"/>
        <v>51000</v>
      </c>
      <c r="K210" s="107">
        <f>K213+K211+K215</f>
        <v>51000</v>
      </c>
      <c r="L210" s="107">
        <f>L213+L211+L215</f>
        <v>0</v>
      </c>
      <c r="M210" s="111">
        <f t="shared" si="60"/>
        <v>51000</v>
      </c>
    </row>
    <row r="211" spans="1:14" ht="36" hidden="1">
      <c r="A211" s="60"/>
      <c r="B211" s="78" t="s">
        <v>153</v>
      </c>
      <c r="C211" s="81" t="s">
        <v>816</v>
      </c>
      <c r="D211" s="81" t="s">
        <v>130</v>
      </c>
      <c r="E211" s="107">
        <f>E212</f>
        <v>0</v>
      </c>
      <c r="F211" s="107">
        <f>F212</f>
        <v>0</v>
      </c>
      <c r="G211" s="107">
        <f t="shared" si="58"/>
        <v>0</v>
      </c>
      <c r="H211" s="107">
        <f>H212</f>
        <v>0</v>
      </c>
      <c r="I211" s="107">
        <f>I212</f>
        <v>0</v>
      </c>
      <c r="J211" s="107">
        <f t="shared" si="59"/>
        <v>0</v>
      </c>
      <c r="K211" s="107">
        <f>K212</f>
        <v>0</v>
      </c>
      <c r="L211" s="107">
        <f>L212</f>
        <v>0</v>
      </c>
      <c r="M211" s="107">
        <f t="shared" si="60"/>
        <v>0</v>
      </c>
    </row>
    <row r="212" spans="1:14" hidden="1">
      <c r="A212" s="60"/>
      <c r="B212" s="78" t="s">
        <v>76</v>
      </c>
      <c r="C212" s="81" t="s">
        <v>816</v>
      </c>
      <c r="D212" s="81" t="s">
        <v>72</v>
      </c>
      <c r="E212" s="107">
        <v>0</v>
      </c>
      <c r="F212" s="107"/>
      <c r="G212" s="107">
        <f t="shared" si="58"/>
        <v>0</v>
      </c>
      <c r="H212" s="110"/>
      <c r="I212" s="107"/>
      <c r="J212" s="107">
        <f t="shared" si="59"/>
        <v>0</v>
      </c>
      <c r="K212" s="107"/>
      <c r="L212" s="107"/>
      <c r="M212" s="107">
        <f t="shared" si="60"/>
        <v>0</v>
      </c>
    </row>
    <row r="213" spans="1:14">
      <c r="A213" s="60"/>
      <c r="B213" s="78" t="s">
        <v>131</v>
      </c>
      <c r="C213" s="81" t="s">
        <v>816</v>
      </c>
      <c r="D213" s="81" t="s">
        <v>132</v>
      </c>
      <c r="E213" s="107">
        <f t="shared" ref="E213:L213" si="61">E214</f>
        <v>51000</v>
      </c>
      <c r="F213" s="107">
        <f t="shared" si="61"/>
        <v>0</v>
      </c>
      <c r="G213" s="111">
        <f t="shared" si="58"/>
        <v>51000</v>
      </c>
      <c r="H213" s="107">
        <f t="shared" si="61"/>
        <v>51000</v>
      </c>
      <c r="I213" s="107">
        <f t="shared" si="61"/>
        <v>0</v>
      </c>
      <c r="J213" s="111">
        <f t="shared" si="59"/>
        <v>51000</v>
      </c>
      <c r="K213" s="107">
        <f t="shared" si="61"/>
        <v>51000</v>
      </c>
      <c r="L213" s="107">
        <f t="shared" si="61"/>
        <v>0</v>
      </c>
      <c r="M213" s="111">
        <f t="shared" si="60"/>
        <v>51000</v>
      </c>
    </row>
    <row r="214" spans="1:14" ht="13.5" customHeight="1">
      <c r="A214" s="60"/>
      <c r="B214" s="78" t="s">
        <v>77</v>
      </c>
      <c r="C214" s="81" t="s">
        <v>816</v>
      </c>
      <c r="D214" s="81" t="s">
        <v>73</v>
      </c>
      <c r="E214" s="107">
        <v>51000</v>
      </c>
      <c r="F214" s="107"/>
      <c r="G214" s="111">
        <f t="shared" si="58"/>
        <v>51000</v>
      </c>
      <c r="H214" s="110">
        <v>51000</v>
      </c>
      <c r="I214" s="107"/>
      <c r="J214" s="111">
        <f t="shared" si="59"/>
        <v>51000</v>
      </c>
      <c r="K214" s="107">
        <v>51000</v>
      </c>
      <c r="L214" s="107"/>
      <c r="M214" s="111">
        <f t="shared" si="60"/>
        <v>51000</v>
      </c>
    </row>
    <row r="215" spans="1:14" ht="24" hidden="1">
      <c r="A215" s="60"/>
      <c r="B215" s="78" t="s">
        <v>123</v>
      </c>
      <c r="C215" s="81" t="s">
        <v>816</v>
      </c>
      <c r="D215" s="81" t="s">
        <v>124</v>
      </c>
      <c r="E215" s="107">
        <f>E216</f>
        <v>0</v>
      </c>
      <c r="F215" s="107">
        <f>F216</f>
        <v>0</v>
      </c>
      <c r="G215" s="107">
        <f t="shared" si="58"/>
        <v>0</v>
      </c>
      <c r="H215" s="107">
        <f>H216</f>
        <v>0</v>
      </c>
      <c r="I215" s="107">
        <f>I216</f>
        <v>0</v>
      </c>
      <c r="J215" s="107">
        <f t="shared" si="59"/>
        <v>0</v>
      </c>
      <c r="K215" s="107">
        <f>K216</f>
        <v>0</v>
      </c>
      <c r="L215" s="107">
        <f>L216</f>
        <v>0</v>
      </c>
      <c r="M215" s="107">
        <f t="shared" si="60"/>
        <v>0</v>
      </c>
    </row>
    <row r="216" spans="1:14" hidden="1">
      <c r="A216" s="60"/>
      <c r="B216" s="78" t="s">
        <v>111</v>
      </c>
      <c r="C216" s="81" t="s">
        <v>816</v>
      </c>
      <c r="D216" s="81" t="s">
        <v>75</v>
      </c>
      <c r="E216" s="107"/>
      <c r="F216" s="107"/>
      <c r="G216" s="107">
        <f t="shared" si="58"/>
        <v>0</v>
      </c>
      <c r="H216" s="107"/>
      <c r="I216" s="107"/>
      <c r="J216" s="107">
        <f t="shared" si="59"/>
        <v>0</v>
      </c>
      <c r="K216" s="107"/>
      <c r="L216" s="107"/>
      <c r="M216" s="107">
        <f t="shared" si="60"/>
        <v>0</v>
      </c>
    </row>
    <row r="217" spans="1:14" s="62" customFormat="1" ht="24">
      <c r="A217" s="61"/>
      <c r="B217" s="101" t="s">
        <v>883</v>
      </c>
      <c r="C217" s="102" t="s">
        <v>765</v>
      </c>
      <c r="D217" s="102"/>
      <c r="E217" s="113">
        <f>E218+E223</f>
        <v>100000</v>
      </c>
      <c r="F217" s="113">
        <f>F218+F223</f>
        <v>0</v>
      </c>
      <c r="G217" s="108">
        <f t="shared" si="58"/>
        <v>100000</v>
      </c>
      <c r="H217" s="113">
        <f>H218+H223</f>
        <v>100000</v>
      </c>
      <c r="I217" s="113">
        <f>I218+I223</f>
        <v>0</v>
      </c>
      <c r="J217" s="108">
        <f t="shared" si="59"/>
        <v>100000</v>
      </c>
      <c r="K217" s="113">
        <f>K218+K223</f>
        <v>100000</v>
      </c>
      <c r="L217" s="113">
        <f>L218+L223</f>
        <v>0</v>
      </c>
      <c r="M217" s="108">
        <f t="shared" si="60"/>
        <v>100000</v>
      </c>
      <c r="N217" s="150"/>
    </row>
    <row r="218" spans="1:14" s="62" customFormat="1" ht="13.5">
      <c r="A218" s="61"/>
      <c r="B218" s="78" t="s">
        <v>764</v>
      </c>
      <c r="C218" s="81" t="s">
        <v>766</v>
      </c>
      <c r="D218" s="81"/>
      <c r="E218" s="107">
        <f>E219+E221</f>
        <v>100000</v>
      </c>
      <c r="F218" s="107">
        <f>F219+F221</f>
        <v>0</v>
      </c>
      <c r="G218" s="111">
        <f t="shared" si="58"/>
        <v>100000</v>
      </c>
      <c r="H218" s="107">
        <f>H219+H221</f>
        <v>100000</v>
      </c>
      <c r="I218" s="107">
        <f>I219+I221</f>
        <v>0</v>
      </c>
      <c r="J218" s="111">
        <f t="shared" si="59"/>
        <v>100000</v>
      </c>
      <c r="K218" s="107">
        <f>K219+K221</f>
        <v>100000</v>
      </c>
      <c r="L218" s="107">
        <f>L219+L221</f>
        <v>0</v>
      </c>
      <c r="M218" s="111">
        <f t="shared" si="60"/>
        <v>100000</v>
      </c>
      <c r="N218" s="150"/>
    </row>
    <row r="219" spans="1:14" s="62" customFormat="1" ht="13.5">
      <c r="A219" s="61"/>
      <c r="B219" s="78" t="s">
        <v>131</v>
      </c>
      <c r="C219" s="81" t="s">
        <v>766</v>
      </c>
      <c r="D219" s="81" t="s">
        <v>132</v>
      </c>
      <c r="E219" s="107">
        <f t="shared" ref="E219:L219" si="62">E220</f>
        <v>100000</v>
      </c>
      <c r="F219" s="107">
        <f t="shared" si="62"/>
        <v>0</v>
      </c>
      <c r="G219" s="111">
        <f t="shared" si="58"/>
        <v>100000</v>
      </c>
      <c r="H219" s="107">
        <f t="shared" si="62"/>
        <v>100000</v>
      </c>
      <c r="I219" s="107">
        <f t="shared" si="62"/>
        <v>0</v>
      </c>
      <c r="J219" s="111">
        <f t="shared" si="59"/>
        <v>100000</v>
      </c>
      <c r="K219" s="107">
        <f t="shared" si="62"/>
        <v>100000</v>
      </c>
      <c r="L219" s="107">
        <f t="shared" si="62"/>
        <v>0</v>
      </c>
      <c r="M219" s="111">
        <f t="shared" si="60"/>
        <v>100000</v>
      </c>
      <c r="N219" s="150"/>
    </row>
    <row r="220" spans="1:14" s="62" customFormat="1" ht="12.75" customHeight="1">
      <c r="A220" s="61"/>
      <c r="B220" s="78" t="s">
        <v>77</v>
      </c>
      <c r="C220" s="81" t="s">
        <v>766</v>
      </c>
      <c r="D220" s="81" t="s">
        <v>73</v>
      </c>
      <c r="E220" s="107">
        <v>100000</v>
      </c>
      <c r="F220" s="107"/>
      <c r="G220" s="111">
        <f t="shared" si="58"/>
        <v>100000</v>
      </c>
      <c r="H220" s="107">
        <v>100000</v>
      </c>
      <c r="I220" s="107"/>
      <c r="J220" s="111">
        <f t="shared" si="59"/>
        <v>100000</v>
      </c>
      <c r="K220" s="107">
        <v>100000</v>
      </c>
      <c r="L220" s="107"/>
      <c r="M220" s="111">
        <f t="shared" si="60"/>
        <v>100000</v>
      </c>
      <c r="N220" s="150"/>
    </row>
    <row r="221" spans="1:14" s="62" customFormat="1" ht="24" hidden="1">
      <c r="A221" s="61"/>
      <c r="B221" s="78" t="s">
        <v>123</v>
      </c>
      <c r="C221" s="81" t="s">
        <v>766</v>
      </c>
      <c r="D221" s="81" t="s">
        <v>124</v>
      </c>
      <c r="E221" s="107">
        <f>E222</f>
        <v>0</v>
      </c>
      <c r="F221" s="107">
        <f>F222</f>
        <v>0</v>
      </c>
      <c r="G221" s="107">
        <f t="shared" si="58"/>
        <v>0</v>
      </c>
      <c r="H221" s="107">
        <f>H222</f>
        <v>0</v>
      </c>
      <c r="I221" s="107">
        <f>I222</f>
        <v>0</v>
      </c>
      <c r="J221" s="107">
        <f t="shared" si="59"/>
        <v>0</v>
      </c>
      <c r="K221" s="107">
        <f>K222</f>
        <v>0</v>
      </c>
      <c r="L221" s="107">
        <f>L222</f>
        <v>0</v>
      </c>
      <c r="M221" s="107">
        <f t="shared" si="60"/>
        <v>0</v>
      </c>
      <c r="N221" s="150"/>
    </row>
    <row r="222" spans="1:14" s="62" customFormat="1" ht="13.5" hidden="1">
      <c r="A222" s="61"/>
      <c r="B222" s="78" t="s">
        <v>111</v>
      </c>
      <c r="C222" s="81" t="s">
        <v>766</v>
      </c>
      <c r="D222" s="81" t="s">
        <v>75</v>
      </c>
      <c r="E222" s="107"/>
      <c r="F222" s="107"/>
      <c r="G222" s="107">
        <f t="shared" si="58"/>
        <v>0</v>
      </c>
      <c r="H222" s="107"/>
      <c r="I222" s="107"/>
      <c r="J222" s="107">
        <f t="shared" si="59"/>
        <v>0</v>
      </c>
      <c r="K222" s="107"/>
      <c r="L222" s="107"/>
      <c r="M222" s="107">
        <f t="shared" si="60"/>
        <v>0</v>
      </c>
      <c r="N222" s="150"/>
    </row>
    <row r="223" spans="1:14" s="62" customFormat="1" ht="24" hidden="1">
      <c r="A223" s="61"/>
      <c r="B223" s="78" t="s">
        <v>1000</v>
      </c>
      <c r="C223" s="81" t="s">
        <v>1001</v>
      </c>
      <c r="D223" s="81"/>
      <c r="E223" s="107">
        <f>E224+E226</f>
        <v>0</v>
      </c>
      <c r="F223" s="107">
        <f>F224+F226</f>
        <v>0</v>
      </c>
      <c r="G223" s="107">
        <f t="shared" si="58"/>
        <v>0</v>
      </c>
      <c r="H223" s="107">
        <f>H224+H226</f>
        <v>0</v>
      </c>
      <c r="I223" s="107">
        <f>I224+I226</f>
        <v>0</v>
      </c>
      <c r="J223" s="107">
        <f t="shared" si="59"/>
        <v>0</v>
      </c>
      <c r="K223" s="107">
        <f>K224+K226</f>
        <v>0</v>
      </c>
      <c r="L223" s="107">
        <f>L224+L226</f>
        <v>0</v>
      </c>
      <c r="M223" s="107">
        <f t="shared" si="60"/>
        <v>0</v>
      </c>
      <c r="N223" s="150"/>
    </row>
    <row r="224" spans="1:14" s="62" customFormat="1" ht="13.5" hidden="1">
      <c r="A224" s="61"/>
      <c r="B224" s="78" t="s">
        <v>131</v>
      </c>
      <c r="C224" s="81" t="s">
        <v>1001</v>
      </c>
      <c r="D224" s="81" t="s">
        <v>132</v>
      </c>
      <c r="E224" s="107">
        <f>E225</f>
        <v>0</v>
      </c>
      <c r="F224" s="107">
        <f>F225</f>
        <v>0</v>
      </c>
      <c r="G224" s="107">
        <f t="shared" si="58"/>
        <v>0</v>
      </c>
      <c r="H224" s="107">
        <f>H225</f>
        <v>0</v>
      </c>
      <c r="I224" s="107">
        <f>I225</f>
        <v>0</v>
      </c>
      <c r="J224" s="107">
        <f t="shared" si="59"/>
        <v>0</v>
      </c>
      <c r="K224" s="107">
        <f>K225</f>
        <v>0</v>
      </c>
      <c r="L224" s="107">
        <f>L225</f>
        <v>0</v>
      </c>
      <c r="M224" s="107">
        <f t="shared" si="60"/>
        <v>0</v>
      </c>
      <c r="N224" s="150"/>
    </row>
    <row r="225" spans="1:14" s="62" customFormat="1" ht="13.5" hidden="1">
      <c r="A225" s="61"/>
      <c r="B225" s="78" t="s">
        <v>77</v>
      </c>
      <c r="C225" s="81" t="s">
        <v>1001</v>
      </c>
      <c r="D225" s="81" t="s">
        <v>73</v>
      </c>
      <c r="E225" s="107"/>
      <c r="F225" s="107"/>
      <c r="G225" s="107">
        <f t="shared" si="58"/>
        <v>0</v>
      </c>
      <c r="H225" s="107"/>
      <c r="I225" s="107"/>
      <c r="J225" s="107">
        <f t="shared" si="59"/>
        <v>0</v>
      </c>
      <c r="K225" s="107"/>
      <c r="L225" s="107"/>
      <c r="M225" s="107">
        <f t="shared" si="60"/>
        <v>0</v>
      </c>
      <c r="N225" s="150"/>
    </row>
    <row r="226" spans="1:14" s="62" customFormat="1" ht="24" hidden="1">
      <c r="A226" s="61"/>
      <c r="B226" s="78" t="s">
        <v>123</v>
      </c>
      <c r="C226" s="81" t="s">
        <v>1001</v>
      </c>
      <c r="D226" s="81" t="s">
        <v>124</v>
      </c>
      <c r="E226" s="107">
        <f>E227</f>
        <v>0</v>
      </c>
      <c r="F226" s="107">
        <f>F227</f>
        <v>0</v>
      </c>
      <c r="G226" s="107">
        <f t="shared" si="58"/>
        <v>0</v>
      </c>
      <c r="H226" s="107">
        <f>H227</f>
        <v>0</v>
      </c>
      <c r="I226" s="107">
        <f>I227</f>
        <v>0</v>
      </c>
      <c r="J226" s="107">
        <f t="shared" si="59"/>
        <v>0</v>
      </c>
      <c r="K226" s="107">
        <f>K227</f>
        <v>0</v>
      </c>
      <c r="L226" s="107">
        <f>L227</f>
        <v>0</v>
      </c>
      <c r="M226" s="107">
        <f t="shared" si="60"/>
        <v>0</v>
      </c>
      <c r="N226" s="150"/>
    </row>
    <row r="227" spans="1:14" s="62" customFormat="1" ht="13.5" hidden="1">
      <c r="A227" s="61"/>
      <c r="B227" s="78" t="s">
        <v>111</v>
      </c>
      <c r="C227" s="81" t="s">
        <v>1001</v>
      </c>
      <c r="D227" s="81" t="s">
        <v>75</v>
      </c>
      <c r="E227" s="107"/>
      <c r="F227" s="107"/>
      <c r="G227" s="107">
        <f t="shared" si="58"/>
        <v>0</v>
      </c>
      <c r="H227" s="107"/>
      <c r="I227" s="107"/>
      <c r="J227" s="107">
        <f t="shared" si="59"/>
        <v>0</v>
      </c>
      <c r="K227" s="107"/>
      <c r="L227" s="107"/>
      <c r="M227" s="107">
        <f t="shared" si="60"/>
        <v>0</v>
      </c>
      <c r="N227" s="150"/>
    </row>
    <row r="228" spans="1:14" s="62" customFormat="1" ht="36">
      <c r="A228" s="61"/>
      <c r="B228" s="130" t="s">
        <v>886</v>
      </c>
      <c r="C228" s="102" t="s">
        <v>781</v>
      </c>
      <c r="D228" s="102"/>
      <c r="E228" s="113">
        <f>E229+E234</f>
        <v>1100000</v>
      </c>
      <c r="F228" s="113">
        <f>F229+F234</f>
        <v>0</v>
      </c>
      <c r="G228" s="108">
        <f t="shared" si="58"/>
        <v>1100000</v>
      </c>
      <c r="H228" s="113">
        <f>H229+H234</f>
        <v>1100000</v>
      </c>
      <c r="I228" s="113">
        <f>I229+I234</f>
        <v>0</v>
      </c>
      <c r="J228" s="108">
        <f t="shared" si="59"/>
        <v>1100000</v>
      </c>
      <c r="K228" s="113">
        <f>K229+K234</f>
        <v>1100000</v>
      </c>
      <c r="L228" s="113">
        <f>L229+L234</f>
        <v>0</v>
      </c>
      <c r="M228" s="108">
        <f t="shared" si="60"/>
        <v>1100000</v>
      </c>
      <c r="N228" s="150"/>
    </row>
    <row r="229" spans="1:14" s="62" customFormat="1" ht="24">
      <c r="A229" s="61"/>
      <c r="B229" s="80" t="s">
        <v>842</v>
      </c>
      <c r="C229" s="81" t="s">
        <v>884</v>
      </c>
      <c r="D229" s="81"/>
      <c r="E229" s="107">
        <f>E232+E230</f>
        <v>100000</v>
      </c>
      <c r="F229" s="107">
        <f>F232+F230</f>
        <v>0</v>
      </c>
      <c r="G229" s="111">
        <f t="shared" si="58"/>
        <v>100000</v>
      </c>
      <c r="H229" s="107">
        <f>H232+H230</f>
        <v>100000</v>
      </c>
      <c r="I229" s="107">
        <f>I232+I230</f>
        <v>0</v>
      </c>
      <c r="J229" s="111">
        <f t="shared" si="59"/>
        <v>100000</v>
      </c>
      <c r="K229" s="107">
        <f>K232+K230</f>
        <v>100000</v>
      </c>
      <c r="L229" s="107">
        <f>L232+L230</f>
        <v>0</v>
      </c>
      <c r="M229" s="111">
        <f t="shared" si="60"/>
        <v>100000</v>
      </c>
      <c r="N229" s="150"/>
    </row>
    <row r="230" spans="1:14" s="62" customFormat="1" ht="13.5">
      <c r="A230" s="61"/>
      <c r="B230" s="79" t="s">
        <v>131</v>
      </c>
      <c r="C230" s="81" t="s">
        <v>884</v>
      </c>
      <c r="D230" s="81" t="s">
        <v>132</v>
      </c>
      <c r="E230" s="107">
        <f>E231</f>
        <v>50000</v>
      </c>
      <c r="F230" s="107">
        <f>F231</f>
        <v>0</v>
      </c>
      <c r="G230" s="111">
        <f t="shared" si="58"/>
        <v>50000</v>
      </c>
      <c r="H230" s="107">
        <f>H231</f>
        <v>100000</v>
      </c>
      <c r="I230" s="107">
        <f>I231</f>
        <v>0</v>
      </c>
      <c r="J230" s="111">
        <f t="shared" si="59"/>
        <v>100000</v>
      </c>
      <c r="K230" s="107">
        <f>K231</f>
        <v>100000</v>
      </c>
      <c r="L230" s="107">
        <f>L231</f>
        <v>0</v>
      </c>
      <c r="M230" s="111">
        <f t="shared" si="60"/>
        <v>100000</v>
      </c>
      <c r="N230" s="150"/>
    </row>
    <row r="231" spans="1:14" s="62" customFormat="1" ht="13.5">
      <c r="A231" s="61"/>
      <c r="B231" s="79" t="s">
        <v>410</v>
      </c>
      <c r="C231" s="81" t="s">
        <v>884</v>
      </c>
      <c r="D231" s="81" t="s">
        <v>73</v>
      </c>
      <c r="E231" s="107">
        <v>50000</v>
      </c>
      <c r="F231" s="107"/>
      <c r="G231" s="111">
        <f t="shared" si="58"/>
        <v>50000</v>
      </c>
      <c r="H231" s="107">
        <v>100000</v>
      </c>
      <c r="I231" s="107"/>
      <c r="J231" s="111">
        <f t="shared" si="59"/>
        <v>100000</v>
      </c>
      <c r="K231" s="107">
        <v>100000</v>
      </c>
      <c r="L231" s="107"/>
      <c r="M231" s="111">
        <f t="shared" si="60"/>
        <v>100000</v>
      </c>
      <c r="N231" s="150"/>
    </row>
    <row r="232" spans="1:14" s="62" customFormat="1" ht="13.5">
      <c r="A232" s="61"/>
      <c r="B232" s="80" t="s">
        <v>92</v>
      </c>
      <c r="C232" s="81" t="s">
        <v>884</v>
      </c>
      <c r="D232" s="81" t="s">
        <v>380</v>
      </c>
      <c r="E232" s="107">
        <f>E233</f>
        <v>50000</v>
      </c>
      <c r="F232" s="107">
        <f>F233</f>
        <v>0</v>
      </c>
      <c r="G232" s="111">
        <f t="shared" si="58"/>
        <v>50000</v>
      </c>
      <c r="H232" s="107">
        <f>H233</f>
        <v>0</v>
      </c>
      <c r="I232" s="107">
        <f>I233</f>
        <v>0</v>
      </c>
      <c r="J232" s="111">
        <f t="shared" si="59"/>
        <v>0</v>
      </c>
      <c r="K232" s="107">
        <f>K233</f>
        <v>0</v>
      </c>
      <c r="L232" s="107">
        <f>L233</f>
        <v>0</v>
      </c>
      <c r="M232" s="111">
        <f t="shared" si="60"/>
        <v>0</v>
      </c>
      <c r="N232" s="150"/>
    </row>
    <row r="233" spans="1:14" s="62" customFormat="1" ht="13.5">
      <c r="A233" s="61"/>
      <c r="B233" s="80" t="s">
        <v>115</v>
      </c>
      <c r="C233" s="81" t="s">
        <v>884</v>
      </c>
      <c r="D233" s="81" t="s">
        <v>116</v>
      </c>
      <c r="E233" s="107">
        <v>50000</v>
      </c>
      <c r="F233" s="107"/>
      <c r="G233" s="111">
        <f t="shared" si="58"/>
        <v>50000</v>
      </c>
      <c r="H233" s="107">
        <v>0</v>
      </c>
      <c r="I233" s="107"/>
      <c r="J233" s="111">
        <f t="shared" si="59"/>
        <v>0</v>
      </c>
      <c r="K233" s="107">
        <v>0</v>
      </c>
      <c r="L233" s="107"/>
      <c r="M233" s="111">
        <f t="shared" si="60"/>
        <v>0</v>
      </c>
      <c r="N233" s="150"/>
    </row>
    <row r="234" spans="1:14" s="62" customFormat="1" ht="13.5">
      <c r="A234" s="61"/>
      <c r="B234" s="78" t="s">
        <v>789</v>
      </c>
      <c r="C234" s="95" t="s">
        <v>885</v>
      </c>
      <c r="D234" s="95"/>
      <c r="E234" s="107">
        <f>E235</f>
        <v>1000000</v>
      </c>
      <c r="F234" s="107">
        <f>F235</f>
        <v>0</v>
      </c>
      <c r="G234" s="111">
        <f t="shared" si="58"/>
        <v>1000000</v>
      </c>
      <c r="H234" s="107">
        <f>H235</f>
        <v>1000000</v>
      </c>
      <c r="I234" s="107"/>
      <c r="J234" s="111">
        <f t="shared" si="59"/>
        <v>1000000</v>
      </c>
      <c r="K234" s="107">
        <f>K235</f>
        <v>1000000</v>
      </c>
      <c r="L234" s="107"/>
      <c r="M234" s="111">
        <f t="shared" si="60"/>
        <v>1000000</v>
      </c>
      <c r="N234" s="150"/>
    </row>
    <row r="235" spans="1:14" s="62" customFormat="1" ht="13.5">
      <c r="A235" s="61"/>
      <c r="B235" s="78" t="s">
        <v>131</v>
      </c>
      <c r="C235" s="95" t="s">
        <v>885</v>
      </c>
      <c r="D235" s="95" t="s">
        <v>132</v>
      </c>
      <c r="E235" s="107">
        <f>E236</f>
        <v>1000000</v>
      </c>
      <c r="F235" s="107">
        <f>F236</f>
        <v>0</v>
      </c>
      <c r="G235" s="111">
        <f t="shared" si="58"/>
        <v>1000000</v>
      </c>
      <c r="H235" s="107">
        <f>H236</f>
        <v>1000000</v>
      </c>
      <c r="I235" s="107"/>
      <c r="J235" s="111">
        <f t="shared" si="59"/>
        <v>1000000</v>
      </c>
      <c r="K235" s="107">
        <f>K236</f>
        <v>1000000</v>
      </c>
      <c r="L235" s="107"/>
      <c r="M235" s="111">
        <f t="shared" si="60"/>
        <v>1000000</v>
      </c>
      <c r="N235" s="150"/>
    </row>
    <row r="236" spans="1:14" s="62" customFormat="1" ht="13.5">
      <c r="A236" s="61"/>
      <c r="B236" s="78" t="s">
        <v>77</v>
      </c>
      <c r="C236" s="95" t="s">
        <v>885</v>
      </c>
      <c r="D236" s="95" t="s">
        <v>73</v>
      </c>
      <c r="E236" s="107">
        <v>1000000</v>
      </c>
      <c r="F236" s="107"/>
      <c r="G236" s="111">
        <f t="shared" si="58"/>
        <v>1000000</v>
      </c>
      <c r="H236" s="110">
        <v>1000000</v>
      </c>
      <c r="I236" s="107"/>
      <c r="J236" s="111">
        <f t="shared" si="59"/>
        <v>1000000</v>
      </c>
      <c r="K236" s="107">
        <v>1000000</v>
      </c>
      <c r="L236" s="107"/>
      <c r="M236" s="111">
        <f t="shared" si="60"/>
        <v>1000000</v>
      </c>
      <c r="N236" s="150"/>
    </row>
    <row r="237" spans="1:14" s="62" customFormat="1" ht="24">
      <c r="A237" s="61"/>
      <c r="B237" s="101" t="s">
        <v>945</v>
      </c>
      <c r="C237" s="102" t="s">
        <v>887</v>
      </c>
      <c r="D237" s="103"/>
      <c r="E237" s="113">
        <f>E244+E238+E249+E252+E241+E255</f>
        <v>1676254</v>
      </c>
      <c r="F237" s="113">
        <f>F244+F238+F249+F252+F241+F255</f>
        <v>0</v>
      </c>
      <c r="G237" s="108">
        <f t="shared" ref="G237:G268" si="63">E237+F237</f>
        <v>1676254</v>
      </c>
      <c r="H237" s="113">
        <f>H244+H238+H249+H252+H241+H255</f>
        <v>1676254</v>
      </c>
      <c r="I237" s="113">
        <f>I244+I238+I249+I252+I241+I255</f>
        <v>0</v>
      </c>
      <c r="J237" s="108">
        <f t="shared" ref="J237:J268" si="64">H237+I237</f>
        <v>1676254</v>
      </c>
      <c r="K237" s="113">
        <f>K244+K238+K249+K252+K241+K255</f>
        <v>1676254</v>
      </c>
      <c r="L237" s="113">
        <f>L244+L238+L249+L252+L241+L255</f>
        <v>0</v>
      </c>
      <c r="M237" s="108">
        <f t="shared" ref="M237:M268" si="65">K237+L237</f>
        <v>1676254</v>
      </c>
      <c r="N237" s="150"/>
    </row>
    <row r="238" spans="1:14" s="62" customFormat="1" ht="24">
      <c r="A238" s="61"/>
      <c r="B238" s="79" t="s">
        <v>793</v>
      </c>
      <c r="C238" s="81" t="s">
        <v>888</v>
      </c>
      <c r="D238" s="82"/>
      <c r="E238" s="107">
        <f t="shared" ref="E238:L239" si="66">E239</f>
        <v>585000</v>
      </c>
      <c r="F238" s="107">
        <f t="shared" si="66"/>
        <v>0</v>
      </c>
      <c r="G238" s="111">
        <f t="shared" si="63"/>
        <v>585000</v>
      </c>
      <c r="H238" s="107">
        <f t="shared" si="66"/>
        <v>585000</v>
      </c>
      <c r="I238" s="107">
        <f t="shared" si="66"/>
        <v>0</v>
      </c>
      <c r="J238" s="111">
        <f t="shared" si="64"/>
        <v>585000</v>
      </c>
      <c r="K238" s="107">
        <f t="shared" si="66"/>
        <v>585000</v>
      </c>
      <c r="L238" s="107">
        <f t="shared" si="66"/>
        <v>0</v>
      </c>
      <c r="M238" s="111">
        <f t="shared" si="65"/>
        <v>585000</v>
      </c>
      <c r="N238" s="150"/>
    </row>
    <row r="239" spans="1:14" s="62" customFormat="1" ht="13.5">
      <c r="A239" s="61"/>
      <c r="B239" s="79" t="s">
        <v>131</v>
      </c>
      <c r="C239" s="81" t="s">
        <v>888</v>
      </c>
      <c r="D239" s="82" t="s">
        <v>132</v>
      </c>
      <c r="E239" s="107">
        <f t="shared" si="66"/>
        <v>585000</v>
      </c>
      <c r="F239" s="107">
        <f t="shared" si="66"/>
        <v>0</v>
      </c>
      <c r="G239" s="111">
        <f t="shared" si="63"/>
        <v>585000</v>
      </c>
      <c r="H239" s="107">
        <f t="shared" si="66"/>
        <v>585000</v>
      </c>
      <c r="I239" s="107">
        <f t="shared" si="66"/>
        <v>0</v>
      </c>
      <c r="J239" s="111">
        <f t="shared" si="64"/>
        <v>585000</v>
      </c>
      <c r="K239" s="107">
        <f t="shared" si="66"/>
        <v>585000</v>
      </c>
      <c r="L239" s="107">
        <f t="shared" si="66"/>
        <v>0</v>
      </c>
      <c r="M239" s="111">
        <f t="shared" si="65"/>
        <v>585000</v>
      </c>
      <c r="N239" s="150"/>
    </row>
    <row r="240" spans="1:14" s="62" customFormat="1" ht="13.5">
      <c r="A240" s="61"/>
      <c r="B240" s="79" t="s">
        <v>410</v>
      </c>
      <c r="C240" s="81" t="s">
        <v>888</v>
      </c>
      <c r="D240" s="82" t="s">
        <v>73</v>
      </c>
      <c r="E240" s="107">
        <v>585000</v>
      </c>
      <c r="F240" s="107"/>
      <c r="G240" s="111">
        <f t="shared" si="63"/>
        <v>585000</v>
      </c>
      <c r="H240" s="110">
        <v>585000</v>
      </c>
      <c r="I240" s="107"/>
      <c r="J240" s="111">
        <f t="shared" si="64"/>
        <v>585000</v>
      </c>
      <c r="K240" s="107">
        <v>585000</v>
      </c>
      <c r="L240" s="107"/>
      <c r="M240" s="111">
        <f t="shared" si="65"/>
        <v>585000</v>
      </c>
      <c r="N240" s="150"/>
    </row>
    <row r="241" spans="1:14" s="62" customFormat="1" ht="13.5">
      <c r="A241" s="61"/>
      <c r="B241" s="79" t="s">
        <v>954</v>
      </c>
      <c r="C241" s="81" t="s">
        <v>955</v>
      </c>
      <c r="D241" s="82"/>
      <c r="E241" s="107">
        <f>E242</f>
        <v>518254</v>
      </c>
      <c r="F241" s="107">
        <f>F242</f>
        <v>0</v>
      </c>
      <c r="G241" s="107">
        <f t="shared" si="63"/>
        <v>518254</v>
      </c>
      <c r="H241" s="107">
        <f>H242</f>
        <v>518254</v>
      </c>
      <c r="I241" s="107">
        <f>I242</f>
        <v>0</v>
      </c>
      <c r="J241" s="107">
        <f t="shared" si="64"/>
        <v>518254</v>
      </c>
      <c r="K241" s="107">
        <f>K242</f>
        <v>518254</v>
      </c>
      <c r="L241" s="107">
        <f>L242</f>
        <v>0</v>
      </c>
      <c r="M241" s="107">
        <f t="shared" si="65"/>
        <v>518254</v>
      </c>
      <c r="N241" s="150"/>
    </row>
    <row r="242" spans="1:14" s="62" customFormat="1" ht="13.5">
      <c r="A242" s="61"/>
      <c r="B242" s="78" t="s">
        <v>829</v>
      </c>
      <c r="C242" s="81" t="s">
        <v>955</v>
      </c>
      <c r="D242" s="82" t="s">
        <v>132</v>
      </c>
      <c r="E242" s="107">
        <f>E243</f>
        <v>518254</v>
      </c>
      <c r="F242" s="107">
        <f>F243</f>
        <v>0</v>
      </c>
      <c r="G242" s="107">
        <f t="shared" si="63"/>
        <v>518254</v>
      </c>
      <c r="H242" s="107">
        <f>H243</f>
        <v>518254</v>
      </c>
      <c r="I242" s="107">
        <f>I243</f>
        <v>0</v>
      </c>
      <c r="J242" s="107">
        <f t="shared" si="64"/>
        <v>518254</v>
      </c>
      <c r="K242" s="107">
        <f>K243</f>
        <v>518254</v>
      </c>
      <c r="L242" s="107">
        <f>L243</f>
        <v>0</v>
      </c>
      <c r="M242" s="107">
        <f t="shared" si="65"/>
        <v>518254</v>
      </c>
      <c r="N242" s="150"/>
    </row>
    <row r="243" spans="1:14" s="62" customFormat="1" ht="13.5">
      <c r="A243" s="61"/>
      <c r="B243" s="78" t="s">
        <v>77</v>
      </c>
      <c r="C243" s="81" t="s">
        <v>955</v>
      </c>
      <c r="D243" s="82" t="s">
        <v>73</v>
      </c>
      <c r="E243" s="107">
        <v>518254</v>
      </c>
      <c r="F243" s="107"/>
      <c r="G243" s="107">
        <f t="shared" si="63"/>
        <v>518254</v>
      </c>
      <c r="H243" s="110">
        <v>518254</v>
      </c>
      <c r="I243" s="107"/>
      <c r="J243" s="107">
        <f t="shared" si="64"/>
        <v>518254</v>
      </c>
      <c r="K243" s="107">
        <v>518254</v>
      </c>
      <c r="L243" s="107"/>
      <c r="M243" s="107">
        <f t="shared" si="65"/>
        <v>518254</v>
      </c>
      <c r="N243" s="150"/>
    </row>
    <row r="244" spans="1:14" s="62" customFormat="1" ht="13.5">
      <c r="A244" s="61"/>
      <c r="B244" s="78" t="s">
        <v>36</v>
      </c>
      <c r="C244" s="81" t="s">
        <v>889</v>
      </c>
      <c r="D244" s="82"/>
      <c r="E244" s="107">
        <f>E245+E247</f>
        <v>573000</v>
      </c>
      <c r="F244" s="107">
        <f>F245+F247</f>
        <v>0</v>
      </c>
      <c r="G244" s="111">
        <f t="shared" si="63"/>
        <v>573000</v>
      </c>
      <c r="H244" s="107">
        <f>H245+H247</f>
        <v>573000</v>
      </c>
      <c r="I244" s="107">
        <f>I245+I247</f>
        <v>0</v>
      </c>
      <c r="J244" s="111">
        <f t="shared" si="64"/>
        <v>573000</v>
      </c>
      <c r="K244" s="107">
        <f>K245+K247</f>
        <v>573000</v>
      </c>
      <c r="L244" s="107">
        <f>L245+L247</f>
        <v>0</v>
      </c>
      <c r="M244" s="111">
        <f t="shared" si="65"/>
        <v>573000</v>
      </c>
      <c r="N244" s="150"/>
    </row>
    <row r="245" spans="1:14" s="62" customFormat="1" ht="13.5">
      <c r="A245" s="61"/>
      <c r="B245" s="79" t="s">
        <v>131</v>
      </c>
      <c r="C245" s="81" t="s">
        <v>889</v>
      </c>
      <c r="D245" s="82" t="s">
        <v>132</v>
      </c>
      <c r="E245" s="107">
        <f>E246</f>
        <v>573000</v>
      </c>
      <c r="F245" s="107">
        <f>F246</f>
        <v>0</v>
      </c>
      <c r="G245" s="111">
        <f t="shared" si="63"/>
        <v>573000</v>
      </c>
      <c r="H245" s="107">
        <f>H246</f>
        <v>573000</v>
      </c>
      <c r="I245" s="107">
        <f>I246</f>
        <v>0</v>
      </c>
      <c r="J245" s="111">
        <f t="shared" si="64"/>
        <v>573000</v>
      </c>
      <c r="K245" s="107">
        <f>K246</f>
        <v>573000</v>
      </c>
      <c r="L245" s="107">
        <f>L246</f>
        <v>0</v>
      </c>
      <c r="M245" s="111">
        <f t="shared" si="65"/>
        <v>573000</v>
      </c>
      <c r="N245" s="150"/>
    </row>
    <row r="246" spans="1:14" s="62" customFormat="1" ht="13.5" customHeight="1">
      <c r="A246" s="61"/>
      <c r="B246" s="79" t="s">
        <v>410</v>
      </c>
      <c r="C246" s="81" t="s">
        <v>889</v>
      </c>
      <c r="D246" s="82" t="s">
        <v>73</v>
      </c>
      <c r="E246" s="107">
        <v>573000</v>
      </c>
      <c r="F246" s="107"/>
      <c r="G246" s="111">
        <f t="shared" si="63"/>
        <v>573000</v>
      </c>
      <c r="H246" s="107">
        <v>573000</v>
      </c>
      <c r="I246" s="107"/>
      <c r="J246" s="111">
        <f t="shared" si="64"/>
        <v>573000</v>
      </c>
      <c r="K246" s="107">
        <v>573000</v>
      </c>
      <c r="L246" s="107"/>
      <c r="M246" s="111">
        <f t="shared" si="65"/>
        <v>573000</v>
      </c>
      <c r="N246" s="150"/>
    </row>
    <row r="247" spans="1:14" s="62" customFormat="1" ht="0.75" hidden="1" customHeight="1">
      <c r="A247" s="61"/>
      <c r="B247" s="78" t="s">
        <v>778</v>
      </c>
      <c r="C247" s="81" t="s">
        <v>889</v>
      </c>
      <c r="D247" s="82" t="s">
        <v>128</v>
      </c>
      <c r="E247" s="107">
        <f>E248</f>
        <v>0</v>
      </c>
      <c r="F247" s="107"/>
      <c r="G247" s="111">
        <f t="shared" si="63"/>
        <v>0</v>
      </c>
      <c r="H247" s="107">
        <f>H248</f>
        <v>0</v>
      </c>
      <c r="I247" s="107"/>
      <c r="J247" s="111">
        <f t="shared" si="64"/>
        <v>0</v>
      </c>
      <c r="K247" s="107">
        <f>K248</f>
        <v>0</v>
      </c>
      <c r="L247" s="107"/>
      <c r="M247" s="111">
        <f t="shared" si="65"/>
        <v>0</v>
      </c>
      <c r="N247" s="150"/>
    </row>
    <row r="248" spans="1:14" s="62" customFormat="1" ht="13.5" hidden="1">
      <c r="A248" s="61"/>
      <c r="B248" s="78" t="s">
        <v>106</v>
      </c>
      <c r="C248" s="81" t="s">
        <v>889</v>
      </c>
      <c r="D248" s="82" t="s">
        <v>107</v>
      </c>
      <c r="E248" s="107"/>
      <c r="F248" s="107"/>
      <c r="G248" s="111">
        <f t="shared" si="63"/>
        <v>0</v>
      </c>
      <c r="H248" s="110"/>
      <c r="I248" s="107"/>
      <c r="J248" s="111">
        <f t="shared" si="64"/>
        <v>0</v>
      </c>
      <c r="K248" s="107"/>
      <c r="L248" s="107"/>
      <c r="M248" s="111">
        <f t="shared" si="65"/>
        <v>0</v>
      </c>
      <c r="N248" s="150"/>
    </row>
    <row r="249" spans="1:14" s="62" customFormat="1" ht="24" hidden="1">
      <c r="A249" s="61"/>
      <c r="B249" s="78" t="s">
        <v>856</v>
      </c>
      <c r="C249" s="81" t="s">
        <v>890</v>
      </c>
      <c r="D249" s="82"/>
      <c r="E249" s="107">
        <f t="shared" ref="E249:L250" si="67">E250</f>
        <v>0</v>
      </c>
      <c r="F249" s="107">
        <f t="shared" si="67"/>
        <v>0</v>
      </c>
      <c r="G249" s="107">
        <f t="shared" si="63"/>
        <v>0</v>
      </c>
      <c r="H249" s="107">
        <f t="shared" si="67"/>
        <v>0</v>
      </c>
      <c r="I249" s="107">
        <f t="shared" si="67"/>
        <v>0</v>
      </c>
      <c r="J249" s="107">
        <f t="shared" si="64"/>
        <v>0</v>
      </c>
      <c r="K249" s="107">
        <f t="shared" si="67"/>
        <v>0</v>
      </c>
      <c r="L249" s="107">
        <f t="shared" si="67"/>
        <v>0</v>
      </c>
      <c r="M249" s="107">
        <f t="shared" si="65"/>
        <v>0</v>
      </c>
      <c r="N249" s="150"/>
    </row>
    <row r="250" spans="1:14" s="62" customFormat="1" ht="13.5" hidden="1">
      <c r="A250" s="61"/>
      <c r="B250" s="78" t="s">
        <v>829</v>
      </c>
      <c r="C250" s="81" t="s">
        <v>890</v>
      </c>
      <c r="D250" s="82" t="s">
        <v>132</v>
      </c>
      <c r="E250" s="107">
        <f t="shared" si="67"/>
        <v>0</v>
      </c>
      <c r="F250" s="107">
        <f t="shared" si="67"/>
        <v>0</v>
      </c>
      <c r="G250" s="107">
        <f t="shared" si="63"/>
        <v>0</v>
      </c>
      <c r="H250" s="107">
        <f t="shared" si="67"/>
        <v>0</v>
      </c>
      <c r="I250" s="107">
        <f t="shared" si="67"/>
        <v>0</v>
      </c>
      <c r="J250" s="107">
        <f t="shared" si="64"/>
        <v>0</v>
      </c>
      <c r="K250" s="107">
        <f t="shared" si="67"/>
        <v>0</v>
      </c>
      <c r="L250" s="107">
        <f t="shared" si="67"/>
        <v>0</v>
      </c>
      <c r="M250" s="107">
        <f t="shared" si="65"/>
        <v>0</v>
      </c>
      <c r="N250" s="150"/>
    </row>
    <row r="251" spans="1:14" s="62" customFormat="1" ht="13.5" hidden="1">
      <c r="A251" s="61"/>
      <c r="B251" s="78" t="s">
        <v>77</v>
      </c>
      <c r="C251" s="81" t="s">
        <v>890</v>
      </c>
      <c r="D251" s="82" t="s">
        <v>73</v>
      </c>
      <c r="E251" s="107"/>
      <c r="F251" s="107"/>
      <c r="G251" s="107">
        <f t="shared" si="63"/>
        <v>0</v>
      </c>
      <c r="H251" s="107"/>
      <c r="I251" s="107">
        <v>0</v>
      </c>
      <c r="J251" s="107">
        <f t="shared" si="64"/>
        <v>0</v>
      </c>
      <c r="K251" s="107"/>
      <c r="L251" s="107">
        <v>0</v>
      </c>
      <c r="M251" s="107">
        <f t="shared" si="65"/>
        <v>0</v>
      </c>
      <c r="N251" s="150"/>
    </row>
    <row r="252" spans="1:14" s="62" customFormat="1" ht="36" hidden="1">
      <c r="A252" s="61"/>
      <c r="B252" s="78" t="s">
        <v>833</v>
      </c>
      <c r="C252" s="81" t="s">
        <v>891</v>
      </c>
      <c r="D252" s="82"/>
      <c r="E252" s="107">
        <f>E253</f>
        <v>0</v>
      </c>
      <c r="F252" s="107">
        <f>F253</f>
        <v>0</v>
      </c>
      <c r="G252" s="107">
        <f t="shared" si="63"/>
        <v>0</v>
      </c>
      <c r="H252" s="107">
        <f>H253</f>
        <v>0</v>
      </c>
      <c r="I252" s="107">
        <f>I253</f>
        <v>0</v>
      </c>
      <c r="J252" s="107">
        <f t="shared" si="64"/>
        <v>0</v>
      </c>
      <c r="K252" s="107">
        <f>K253</f>
        <v>0</v>
      </c>
      <c r="L252" s="107">
        <f>L253</f>
        <v>0</v>
      </c>
      <c r="M252" s="107">
        <f t="shared" si="65"/>
        <v>0</v>
      </c>
      <c r="N252" s="150"/>
    </row>
    <row r="253" spans="1:14" s="62" customFormat="1" ht="13.5" hidden="1">
      <c r="A253" s="61"/>
      <c r="B253" s="78" t="s">
        <v>778</v>
      </c>
      <c r="C253" s="81" t="s">
        <v>891</v>
      </c>
      <c r="D253" s="82" t="s">
        <v>128</v>
      </c>
      <c r="E253" s="107">
        <f>E254</f>
        <v>0</v>
      </c>
      <c r="F253" s="107">
        <f>F254</f>
        <v>0</v>
      </c>
      <c r="G253" s="107">
        <f t="shared" si="63"/>
        <v>0</v>
      </c>
      <c r="H253" s="107">
        <f>H254</f>
        <v>0</v>
      </c>
      <c r="I253" s="107">
        <f>I254</f>
        <v>0</v>
      </c>
      <c r="J253" s="107">
        <f t="shared" si="64"/>
        <v>0</v>
      </c>
      <c r="K253" s="107">
        <f>K254</f>
        <v>0</v>
      </c>
      <c r="L253" s="107">
        <f>L254</f>
        <v>0</v>
      </c>
      <c r="M253" s="107">
        <f t="shared" si="65"/>
        <v>0</v>
      </c>
      <c r="N253" s="150"/>
    </row>
    <row r="254" spans="1:14" s="62" customFormat="1" ht="13.5" hidden="1">
      <c r="A254" s="61"/>
      <c r="B254" s="78" t="s">
        <v>106</v>
      </c>
      <c r="C254" s="81" t="s">
        <v>891</v>
      </c>
      <c r="D254" s="82" t="s">
        <v>107</v>
      </c>
      <c r="E254" s="107"/>
      <c r="F254" s="107"/>
      <c r="G254" s="107">
        <f t="shared" si="63"/>
        <v>0</v>
      </c>
      <c r="H254" s="107"/>
      <c r="I254" s="107"/>
      <c r="J254" s="107">
        <f t="shared" si="64"/>
        <v>0</v>
      </c>
      <c r="K254" s="107"/>
      <c r="L254" s="107"/>
      <c r="M254" s="107">
        <f t="shared" si="65"/>
        <v>0</v>
      </c>
      <c r="N254" s="150"/>
    </row>
    <row r="255" spans="1:14" s="62" customFormat="1" ht="13.5" hidden="1">
      <c r="A255" s="61"/>
      <c r="B255" s="78" t="s">
        <v>948</v>
      </c>
      <c r="C255" s="81" t="s">
        <v>953</v>
      </c>
      <c r="D255" s="82"/>
      <c r="E255" s="107">
        <f t="shared" ref="E255:F256" si="68">E256</f>
        <v>0</v>
      </c>
      <c r="F255" s="107">
        <f t="shared" si="68"/>
        <v>0</v>
      </c>
      <c r="G255" s="107">
        <f t="shared" si="63"/>
        <v>0</v>
      </c>
      <c r="H255" s="107">
        <f t="shared" ref="H255:I256" si="69">H256</f>
        <v>0</v>
      </c>
      <c r="I255" s="107">
        <f t="shared" si="69"/>
        <v>0</v>
      </c>
      <c r="J255" s="107">
        <f t="shared" si="64"/>
        <v>0</v>
      </c>
      <c r="K255" s="107">
        <f t="shared" ref="K255:L256" si="70">K256</f>
        <v>0</v>
      </c>
      <c r="L255" s="107">
        <f t="shared" si="70"/>
        <v>0</v>
      </c>
      <c r="M255" s="107">
        <f t="shared" si="65"/>
        <v>0</v>
      </c>
      <c r="N255" s="150"/>
    </row>
    <row r="256" spans="1:14" s="62" customFormat="1" ht="13.5" hidden="1">
      <c r="A256" s="61"/>
      <c r="B256" s="78" t="s">
        <v>131</v>
      </c>
      <c r="C256" s="81" t="s">
        <v>953</v>
      </c>
      <c r="D256" s="82" t="s">
        <v>132</v>
      </c>
      <c r="E256" s="107">
        <f t="shared" si="68"/>
        <v>0</v>
      </c>
      <c r="F256" s="107">
        <f t="shared" si="68"/>
        <v>0</v>
      </c>
      <c r="G256" s="107">
        <f t="shared" si="63"/>
        <v>0</v>
      </c>
      <c r="H256" s="107">
        <f t="shared" si="69"/>
        <v>0</v>
      </c>
      <c r="I256" s="107">
        <f t="shared" si="69"/>
        <v>0</v>
      </c>
      <c r="J256" s="107">
        <f t="shared" si="64"/>
        <v>0</v>
      </c>
      <c r="K256" s="107">
        <f t="shared" si="70"/>
        <v>0</v>
      </c>
      <c r="L256" s="107">
        <f t="shared" si="70"/>
        <v>0</v>
      </c>
      <c r="M256" s="107">
        <f t="shared" si="65"/>
        <v>0</v>
      </c>
      <c r="N256" s="150"/>
    </row>
    <row r="257" spans="1:14" s="62" customFormat="1" ht="13.5" hidden="1">
      <c r="A257" s="61"/>
      <c r="B257" s="78" t="s">
        <v>77</v>
      </c>
      <c r="C257" s="81" t="s">
        <v>953</v>
      </c>
      <c r="D257" s="82" t="s">
        <v>73</v>
      </c>
      <c r="E257" s="107">
        <v>0</v>
      </c>
      <c r="F257" s="107"/>
      <c r="G257" s="107">
        <f t="shared" si="63"/>
        <v>0</v>
      </c>
      <c r="H257" s="107">
        <v>0</v>
      </c>
      <c r="I257" s="107"/>
      <c r="J257" s="107">
        <f t="shared" si="64"/>
        <v>0</v>
      </c>
      <c r="K257" s="107">
        <v>0</v>
      </c>
      <c r="L257" s="107"/>
      <c r="M257" s="107">
        <f t="shared" si="65"/>
        <v>0</v>
      </c>
      <c r="N257" s="150"/>
    </row>
    <row r="258" spans="1:14" s="62" customFormat="1" ht="15" customHeight="1">
      <c r="A258" s="63"/>
      <c r="B258" s="101" t="s">
        <v>892</v>
      </c>
      <c r="C258" s="84" t="s">
        <v>13</v>
      </c>
      <c r="D258" s="85"/>
      <c r="E258" s="108">
        <f>E262+E265+E259</f>
        <v>415000</v>
      </c>
      <c r="F258" s="108">
        <f>F262+F265+F259</f>
        <v>0</v>
      </c>
      <c r="G258" s="108">
        <f t="shared" si="63"/>
        <v>415000</v>
      </c>
      <c r="H258" s="108">
        <f>H262+H265+H259</f>
        <v>415000</v>
      </c>
      <c r="I258" s="108">
        <f>I262+I265+I259</f>
        <v>0</v>
      </c>
      <c r="J258" s="108">
        <f t="shared" si="64"/>
        <v>415000</v>
      </c>
      <c r="K258" s="108">
        <f>K262+K265+K259</f>
        <v>415000</v>
      </c>
      <c r="L258" s="108">
        <f>L262+L265+L259</f>
        <v>0</v>
      </c>
      <c r="M258" s="108">
        <f t="shared" si="65"/>
        <v>415000</v>
      </c>
      <c r="N258" s="150"/>
    </row>
    <row r="259" spans="1:14" ht="15" customHeight="1">
      <c r="A259" s="58"/>
      <c r="B259" s="78" t="s">
        <v>1013</v>
      </c>
      <c r="C259" s="86" t="s">
        <v>893</v>
      </c>
      <c r="D259" s="82"/>
      <c r="E259" s="107">
        <f t="shared" ref="E259:L260" si="71">E260</f>
        <v>380000</v>
      </c>
      <c r="F259" s="107">
        <f t="shared" si="71"/>
        <v>0</v>
      </c>
      <c r="G259" s="111">
        <f>E259+F259</f>
        <v>380000</v>
      </c>
      <c r="H259" s="107">
        <f t="shared" si="71"/>
        <v>380000</v>
      </c>
      <c r="I259" s="107">
        <f t="shared" si="71"/>
        <v>0</v>
      </c>
      <c r="J259" s="111">
        <f>H259+I259</f>
        <v>380000</v>
      </c>
      <c r="K259" s="107">
        <f t="shared" si="71"/>
        <v>380000</v>
      </c>
      <c r="L259" s="107">
        <f t="shared" si="71"/>
        <v>0</v>
      </c>
      <c r="M259" s="111">
        <f>K259+L259</f>
        <v>380000</v>
      </c>
    </row>
    <row r="260" spans="1:14" ht="15" customHeight="1">
      <c r="A260" s="58"/>
      <c r="B260" s="78" t="s">
        <v>92</v>
      </c>
      <c r="C260" s="86" t="s">
        <v>893</v>
      </c>
      <c r="D260" s="82" t="s">
        <v>380</v>
      </c>
      <c r="E260" s="107">
        <f t="shared" si="71"/>
        <v>380000</v>
      </c>
      <c r="F260" s="107">
        <f t="shared" si="71"/>
        <v>0</v>
      </c>
      <c r="G260" s="111">
        <f>E260+F260</f>
        <v>380000</v>
      </c>
      <c r="H260" s="107">
        <f t="shared" si="71"/>
        <v>380000</v>
      </c>
      <c r="I260" s="107">
        <f t="shared" si="71"/>
        <v>0</v>
      </c>
      <c r="J260" s="111">
        <f>H260+I260</f>
        <v>380000</v>
      </c>
      <c r="K260" s="107">
        <f t="shared" si="71"/>
        <v>380000</v>
      </c>
      <c r="L260" s="107">
        <f t="shared" si="71"/>
        <v>0</v>
      </c>
      <c r="M260" s="111">
        <f>K260+L260</f>
        <v>380000</v>
      </c>
    </row>
    <row r="261" spans="1:14" ht="24">
      <c r="A261" s="58"/>
      <c r="B261" s="78" t="s">
        <v>783</v>
      </c>
      <c r="C261" s="86" t="s">
        <v>893</v>
      </c>
      <c r="D261" s="82" t="s">
        <v>96</v>
      </c>
      <c r="E261" s="107">
        <v>380000</v>
      </c>
      <c r="F261" s="107"/>
      <c r="G261" s="111">
        <f>E261+F261</f>
        <v>380000</v>
      </c>
      <c r="H261" s="107">
        <v>380000</v>
      </c>
      <c r="I261" s="107"/>
      <c r="J261" s="111">
        <f>H261+I261</f>
        <v>380000</v>
      </c>
      <c r="K261" s="107">
        <v>380000</v>
      </c>
      <c r="L261" s="107"/>
      <c r="M261" s="111">
        <f>K261+L261</f>
        <v>380000</v>
      </c>
    </row>
    <row r="262" spans="1:14" ht="14.25" customHeight="1">
      <c r="A262" s="58"/>
      <c r="B262" s="78" t="s">
        <v>310</v>
      </c>
      <c r="C262" s="86" t="s">
        <v>930</v>
      </c>
      <c r="D262" s="91"/>
      <c r="E262" s="111">
        <f t="shared" ref="E262:L263" si="72">E263</f>
        <v>35000</v>
      </c>
      <c r="F262" s="111">
        <f t="shared" si="72"/>
        <v>0</v>
      </c>
      <c r="G262" s="111">
        <f t="shared" si="63"/>
        <v>35000</v>
      </c>
      <c r="H262" s="111">
        <f t="shared" si="72"/>
        <v>35000</v>
      </c>
      <c r="I262" s="111">
        <f t="shared" si="72"/>
        <v>0</v>
      </c>
      <c r="J262" s="111">
        <f t="shared" si="64"/>
        <v>35000</v>
      </c>
      <c r="K262" s="111">
        <f t="shared" si="72"/>
        <v>35000</v>
      </c>
      <c r="L262" s="111">
        <f t="shared" si="72"/>
        <v>0</v>
      </c>
      <c r="M262" s="111">
        <f t="shared" si="65"/>
        <v>35000</v>
      </c>
    </row>
    <row r="263" spans="1:14" ht="14.25" customHeight="1">
      <c r="A263" s="58"/>
      <c r="B263" s="78" t="s">
        <v>131</v>
      </c>
      <c r="C263" s="86" t="s">
        <v>930</v>
      </c>
      <c r="D263" s="91" t="s">
        <v>132</v>
      </c>
      <c r="E263" s="111">
        <f t="shared" si="72"/>
        <v>35000</v>
      </c>
      <c r="F263" s="111">
        <f t="shared" si="72"/>
        <v>0</v>
      </c>
      <c r="G263" s="111">
        <f t="shared" si="63"/>
        <v>35000</v>
      </c>
      <c r="H263" s="111">
        <f t="shared" si="72"/>
        <v>35000</v>
      </c>
      <c r="I263" s="111">
        <f t="shared" si="72"/>
        <v>0</v>
      </c>
      <c r="J263" s="111">
        <f t="shared" si="64"/>
        <v>35000</v>
      </c>
      <c r="K263" s="111">
        <f t="shared" si="72"/>
        <v>35000</v>
      </c>
      <c r="L263" s="111">
        <f t="shared" si="72"/>
        <v>0</v>
      </c>
      <c r="M263" s="111">
        <f t="shared" si="65"/>
        <v>35000</v>
      </c>
    </row>
    <row r="264" spans="1:14" ht="14.25" customHeight="1">
      <c r="A264" s="58"/>
      <c r="B264" s="78" t="s">
        <v>77</v>
      </c>
      <c r="C264" s="86" t="s">
        <v>930</v>
      </c>
      <c r="D264" s="91" t="s">
        <v>73</v>
      </c>
      <c r="E264" s="111">
        <v>35000</v>
      </c>
      <c r="F264" s="111"/>
      <c r="G264" s="111">
        <f t="shared" si="63"/>
        <v>35000</v>
      </c>
      <c r="H264" s="111">
        <v>35000</v>
      </c>
      <c r="I264" s="111"/>
      <c r="J264" s="111">
        <f t="shared" si="64"/>
        <v>35000</v>
      </c>
      <c r="K264" s="107">
        <v>35000</v>
      </c>
      <c r="L264" s="111"/>
      <c r="M264" s="111">
        <f t="shared" si="65"/>
        <v>35000</v>
      </c>
    </row>
    <row r="265" spans="1:14" ht="48" hidden="1">
      <c r="A265" s="58"/>
      <c r="B265" s="78" t="s">
        <v>931</v>
      </c>
      <c r="C265" s="81" t="s">
        <v>947</v>
      </c>
      <c r="D265" s="82"/>
      <c r="E265" s="107">
        <f t="shared" ref="E265:L266" si="73">E266</f>
        <v>0</v>
      </c>
      <c r="F265" s="107">
        <f t="shared" si="73"/>
        <v>0</v>
      </c>
      <c r="G265" s="111">
        <f t="shared" si="63"/>
        <v>0</v>
      </c>
      <c r="H265" s="107">
        <f t="shared" si="73"/>
        <v>0</v>
      </c>
      <c r="I265" s="107">
        <f t="shared" si="73"/>
        <v>0</v>
      </c>
      <c r="J265" s="111">
        <f t="shared" si="64"/>
        <v>0</v>
      </c>
      <c r="K265" s="107">
        <f t="shared" si="73"/>
        <v>0</v>
      </c>
      <c r="L265" s="107">
        <f t="shared" si="73"/>
        <v>0</v>
      </c>
      <c r="M265" s="111">
        <f t="shared" si="65"/>
        <v>0</v>
      </c>
    </row>
    <row r="266" spans="1:14" hidden="1">
      <c r="A266" s="58"/>
      <c r="B266" s="78" t="s">
        <v>92</v>
      </c>
      <c r="C266" s="81" t="s">
        <v>947</v>
      </c>
      <c r="D266" s="82" t="s">
        <v>380</v>
      </c>
      <c r="E266" s="107">
        <f t="shared" si="73"/>
        <v>0</v>
      </c>
      <c r="F266" s="107">
        <f t="shared" si="73"/>
        <v>0</v>
      </c>
      <c r="G266" s="111">
        <f t="shared" si="63"/>
        <v>0</v>
      </c>
      <c r="H266" s="107">
        <f t="shared" si="73"/>
        <v>0</v>
      </c>
      <c r="I266" s="107">
        <f t="shared" si="73"/>
        <v>0</v>
      </c>
      <c r="J266" s="111">
        <f t="shared" si="64"/>
        <v>0</v>
      </c>
      <c r="K266" s="107">
        <f t="shared" si="73"/>
        <v>0</v>
      </c>
      <c r="L266" s="107">
        <f t="shared" si="73"/>
        <v>0</v>
      </c>
      <c r="M266" s="111">
        <f t="shared" si="65"/>
        <v>0</v>
      </c>
    </row>
    <row r="267" spans="1:14" ht="24" hidden="1">
      <c r="A267" s="58"/>
      <c r="B267" s="78" t="s">
        <v>95</v>
      </c>
      <c r="C267" s="81" t="s">
        <v>947</v>
      </c>
      <c r="D267" s="82" t="s">
        <v>96</v>
      </c>
      <c r="E267" s="107"/>
      <c r="F267" s="107"/>
      <c r="G267" s="111">
        <f t="shared" si="63"/>
        <v>0</v>
      </c>
      <c r="H267" s="107"/>
      <c r="I267" s="107"/>
      <c r="J267" s="111">
        <f t="shared" si="64"/>
        <v>0</v>
      </c>
      <c r="K267" s="107"/>
      <c r="L267" s="107"/>
      <c r="M267" s="111">
        <f t="shared" si="65"/>
        <v>0</v>
      </c>
    </row>
    <row r="268" spans="1:14" s="62" customFormat="1" ht="24">
      <c r="A268" s="63"/>
      <c r="B268" s="101" t="s">
        <v>946</v>
      </c>
      <c r="C268" s="102" t="s">
        <v>894</v>
      </c>
      <c r="D268" s="103"/>
      <c r="E268" s="113">
        <f>E269+E280</f>
        <v>1000000</v>
      </c>
      <c r="F268" s="113">
        <f>F269+F280</f>
        <v>0</v>
      </c>
      <c r="G268" s="113">
        <f t="shared" si="63"/>
        <v>1000000</v>
      </c>
      <c r="H268" s="113">
        <f>H269+H280</f>
        <v>1000000</v>
      </c>
      <c r="I268" s="113">
        <f>I269+I280</f>
        <v>0</v>
      </c>
      <c r="J268" s="113">
        <f t="shared" si="64"/>
        <v>1000000</v>
      </c>
      <c r="K268" s="113">
        <f>K269+K280</f>
        <v>1000000</v>
      </c>
      <c r="L268" s="113">
        <f>L269+L280</f>
        <v>0</v>
      </c>
      <c r="M268" s="113">
        <f t="shared" si="65"/>
        <v>1000000</v>
      </c>
      <c r="N268" s="150"/>
    </row>
    <row r="269" spans="1:14" ht="24" hidden="1">
      <c r="A269" s="58"/>
      <c r="B269" s="78" t="s">
        <v>970</v>
      </c>
      <c r="C269" s="81" t="s">
        <v>972</v>
      </c>
      <c r="D269" s="82"/>
      <c r="E269" s="107">
        <f>E270+E273</f>
        <v>0</v>
      </c>
      <c r="F269" s="107">
        <f>F270+F273</f>
        <v>0</v>
      </c>
      <c r="G269" s="107">
        <f t="shared" ref="G269:G368" si="74">E269+F269</f>
        <v>0</v>
      </c>
      <c r="H269" s="107">
        <f>H270+H273</f>
        <v>0</v>
      </c>
      <c r="I269" s="107">
        <f>I270+I273</f>
        <v>0</v>
      </c>
      <c r="J269" s="107">
        <f t="shared" ref="J269:J368" si="75">H269+I269</f>
        <v>0</v>
      </c>
      <c r="K269" s="107">
        <f>K270+K273</f>
        <v>0</v>
      </c>
      <c r="L269" s="107">
        <f>L270+L273</f>
        <v>0</v>
      </c>
      <c r="M269" s="107">
        <f t="shared" ref="M269:M368" si="76">K269+L269</f>
        <v>0</v>
      </c>
    </row>
    <row r="270" spans="1:14" hidden="1">
      <c r="A270" s="58"/>
      <c r="B270" s="78" t="s">
        <v>948</v>
      </c>
      <c r="C270" s="81" t="s">
        <v>973</v>
      </c>
      <c r="D270" s="82"/>
      <c r="E270" s="107">
        <f t="shared" ref="E270:F271" si="77">E271</f>
        <v>0</v>
      </c>
      <c r="F270" s="107">
        <f t="shared" si="77"/>
        <v>0</v>
      </c>
      <c r="G270" s="107">
        <f t="shared" si="74"/>
        <v>0</v>
      </c>
      <c r="H270" s="107">
        <f t="shared" ref="H270:I271" si="78">H271</f>
        <v>0</v>
      </c>
      <c r="I270" s="107">
        <f t="shared" si="78"/>
        <v>0</v>
      </c>
      <c r="J270" s="107">
        <f t="shared" si="75"/>
        <v>0</v>
      </c>
      <c r="K270" s="107">
        <f t="shared" ref="K270:L271" si="79">K271</f>
        <v>0</v>
      </c>
      <c r="L270" s="107">
        <f t="shared" si="79"/>
        <v>0</v>
      </c>
      <c r="M270" s="107">
        <f t="shared" si="76"/>
        <v>0</v>
      </c>
    </row>
    <row r="271" spans="1:14" hidden="1">
      <c r="A271" s="58"/>
      <c r="B271" s="78" t="s">
        <v>131</v>
      </c>
      <c r="C271" s="81" t="s">
        <v>973</v>
      </c>
      <c r="D271" s="82" t="s">
        <v>132</v>
      </c>
      <c r="E271" s="107">
        <f t="shared" si="77"/>
        <v>0</v>
      </c>
      <c r="F271" s="107">
        <f t="shared" si="77"/>
        <v>0</v>
      </c>
      <c r="G271" s="107">
        <f t="shared" si="74"/>
        <v>0</v>
      </c>
      <c r="H271" s="107">
        <f t="shared" si="78"/>
        <v>0</v>
      </c>
      <c r="I271" s="107">
        <f t="shared" si="78"/>
        <v>0</v>
      </c>
      <c r="J271" s="107">
        <f t="shared" si="75"/>
        <v>0</v>
      </c>
      <c r="K271" s="107">
        <f t="shared" si="79"/>
        <v>0</v>
      </c>
      <c r="L271" s="107">
        <f t="shared" si="79"/>
        <v>0</v>
      </c>
      <c r="M271" s="107">
        <f t="shared" si="76"/>
        <v>0</v>
      </c>
    </row>
    <row r="272" spans="1:14" hidden="1">
      <c r="A272" s="58"/>
      <c r="B272" s="78" t="s">
        <v>77</v>
      </c>
      <c r="C272" s="81" t="s">
        <v>973</v>
      </c>
      <c r="D272" s="82" t="s">
        <v>73</v>
      </c>
      <c r="E272" s="107"/>
      <c r="F272" s="107"/>
      <c r="G272" s="107">
        <f t="shared" si="74"/>
        <v>0</v>
      </c>
      <c r="H272" s="107"/>
      <c r="I272" s="107"/>
      <c r="J272" s="107">
        <f t="shared" si="75"/>
        <v>0</v>
      </c>
      <c r="K272" s="107"/>
      <c r="L272" s="107"/>
      <c r="M272" s="107">
        <f t="shared" si="76"/>
        <v>0</v>
      </c>
    </row>
    <row r="273" spans="1:14" hidden="1">
      <c r="A273" s="58"/>
      <c r="B273" s="78" t="s">
        <v>984</v>
      </c>
      <c r="C273" s="81" t="s">
        <v>987</v>
      </c>
      <c r="D273" s="82"/>
      <c r="E273" s="107">
        <f>E274+E277</f>
        <v>0</v>
      </c>
      <c r="F273" s="107">
        <f>F274+F277</f>
        <v>0</v>
      </c>
      <c r="G273" s="107">
        <f t="shared" si="74"/>
        <v>0</v>
      </c>
      <c r="H273" s="107">
        <f>H274+H277</f>
        <v>0</v>
      </c>
      <c r="I273" s="107">
        <f>I274+I277</f>
        <v>0</v>
      </c>
      <c r="J273" s="107">
        <f t="shared" si="75"/>
        <v>0</v>
      </c>
      <c r="K273" s="107">
        <f>K274+K277</f>
        <v>0</v>
      </c>
      <c r="L273" s="107">
        <f>L274+L277</f>
        <v>0</v>
      </c>
      <c r="M273" s="107">
        <f t="shared" si="76"/>
        <v>0</v>
      </c>
    </row>
    <row r="274" spans="1:14" ht="24" hidden="1">
      <c r="A274" s="58"/>
      <c r="B274" s="78" t="s">
        <v>985</v>
      </c>
      <c r="C274" s="81" t="s">
        <v>988</v>
      </c>
      <c r="D274" s="82"/>
      <c r="E274" s="107">
        <f>E275</f>
        <v>0</v>
      </c>
      <c r="F274" s="107">
        <f>F275</f>
        <v>0</v>
      </c>
      <c r="G274" s="107">
        <f t="shared" si="74"/>
        <v>0</v>
      </c>
      <c r="H274" s="107">
        <f>H275</f>
        <v>0</v>
      </c>
      <c r="I274" s="107">
        <f>I275</f>
        <v>0</v>
      </c>
      <c r="J274" s="107">
        <f t="shared" si="75"/>
        <v>0</v>
      </c>
      <c r="K274" s="107">
        <f>K275</f>
        <v>0</v>
      </c>
      <c r="L274" s="107">
        <f>L275</f>
        <v>0</v>
      </c>
      <c r="M274" s="107">
        <f t="shared" si="76"/>
        <v>0</v>
      </c>
    </row>
    <row r="275" spans="1:14" hidden="1">
      <c r="A275" s="58"/>
      <c r="B275" s="78" t="s">
        <v>131</v>
      </c>
      <c r="C275" s="81" t="s">
        <v>988</v>
      </c>
      <c r="D275" s="82" t="s">
        <v>132</v>
      </c>
      <c r="E275" s="107">
        <f>E276</f>
        <v>0</v>
      </c>
      <c r="F275" s="107">
        <f>F276</f>
        <v>0</v>
      </c>
      <c r="G275" s="107">
        <f t="shared" si="74"/>
        <v>0</v>
      </c>
      <c r="H275" s="107">
        <f>H276</f>
        <v>0</v>
      </c>
      <c r="I275" s="107">
        <f>I276</f>
        <v>0</v>
      </c>
      <c r="J275" s="107">
        <f t="shared" si="75"/>
        <v>0</v>
      </c>
      <c r="K275" s="107">
        <f>K276</f>
        <v>0</v>
      </c>
      <c r="L275" s="107">
        <f>L276</f>
        <v>0</v>
      </c>
      <c r="M275" s="107">
        <f t="shared" si="76"/>
        <v>0</v>
      </c>
    </row>
    <row r="276" spans="1:14" hidden="1">
      <c r="A276" s="58"/>
      <c r="B276" s="78" t="s">
        <v>77</v>
      </c>
      <c r="C276" s="81" t="s">
        <v>988</v>
      </c>
      <c r="D276" s="82" t="s">
        <v>73</v>
      </c>
      <c r="E276" s="107"/>
      <c r="F276" s="107"/>
      <c r="G276" s="107">
        <f t="shared" si="74"/>
        <v>0</v>
      </c>
      <c r="H276" s="107"/>
      <c r="I276" s="107"/>
      <c r="J276" s="107">
        <f t="shared" si="75"/>
        <v>0</v>
      </c>
      <c r="K276" s="107"/>
      <c r="L276" s="107"/>
      <c r="M276" s="107">
        <f t="shared" si="76"/>
        <v>0</v>
      </c>
    </row>
    <row r="277" spans="1:14" hidden="1">
      <c r="A277" s="58"/>
      <c r="B277" s="78" t="s">
        <v>986</v>
      </c>
      <c r="C277" s="81" t="s">
        <v>989</v>
      </c>
      <c r="D277" s="82"/>
      <c r="E277" s="107">
        <f>E278</f>
        <v>0</v>
      </c>
      <c r="F277" s="107">
        <f>F278</f>
        <v>0</v>
      </c>
      <c r="G277" s="107">
        <f t="shared" si="74"/>
        <v>0</v>
      </c>
      <c r="H277" s="107">
        <f>H278</f>
        <v>0</v>
      </c>
      <c r="I277" s="107">
        <f>I278</f>
        <v>0</v>
      </c>
      <c r="J277" s="107">
        <f t="shared" si="75"/>
        <v>0</v>
      </c>
      <c r="K277" s="107">
        <f>K278</f>
        <v>0</v>
      </c>
      <c r="L277" s="107">
        <f>L278</f>
        <v>0</v>
      </c>
      <c r="M277" s="107">
        <f t="shared" si="76"/>
        <v>0</v>
      </c>
    </row>
    <row r="278" spans="1:14" hidden="1">
      <c r="A278" s="58"/>
      <c r="B278" s="78" t="s">
        <v>131</v>
      </c>
      <c r="C278" s="81" t="s">
        <v>989</v>
      </c>
      <c r="D278" s="82" t="s">
        <v>132</v>
      </c>
      <c r="E278" s="107">
        <f>E279</f>
        <v>0</v>
      </c>
      <c r="F278" s="107">
        <f>F279</f>
        <v>0</v>
      </c>
      <c r="G278" s="107">
        <f t="shared" si="74"/>
        <v>0</v>
      </c>
      <c r="H278" s="107">
        <f>H279</f>
        <v>0</v>
      </c>
      <c r="I278" s="107">
        <f>I279</f>
        <v>0</v>
      </c>
      <c r="J278" s="107">
        <f t="shared" si="75"/>
        <v>0</v>
      </c>
      <c r="K278" s="107">
        <f>K279</f>
        <v>0</v>
      </c>
      <c r="L278" s="107">
        <f>L279</f>
        <v>0</v>
      </c>
      <c r="M278" s="107">
        <f t="shared" si="76"/>
        <v>0</v>
      </c>
    </row>
    <row r="279" spans="1:14" hidden="1">
      <c r="A279" s="58"/>
      <c r="B279" s="78" t="s">
        <v>77</v>
      </c>
      <c r="C279" s="81" t="s">
        <v>989</v>
      </c>
      <c r="D279" s="82" t="s">
        <v>73</v>
      </c>
      <c r="E279" s="107"/>
      <c r="F279" s="107"/>
      <c r="G279" s="107">
        <f t="shared" si="74"/>
        <v>0</v>
      </c>
      <c r="H279" s="107"/>
      <c r="I279" s="107"/>
      <c r="J279" s="107">
        <f t="shared" si="75"/>
        <v>0</v>
      </c>
      <c r="K279" s="107"/>
      <c r="L279" s="107"/>
      <c r="M279" s="107">
        <f t="shared" si="76"/>
        <v>0</v>
      </c>
    </row>
    <row r="280" spans="1:14" ht="15" customHeight="1">
      <c r="A280" s="58"/>
      <c r="B280" s="78" t="s">
        <v>971</v>
      </c>
      <c r="C280" s="81" t="s">
        <v>974</v>
      </c>
      <c r="D280" s="82"/>
      <c r="E280" s="107">
        <f>E281+E284</f>
        <v>1000000</v>
      </c>
      <c r="F280" s="107">
        <f>F281+F284</f>
        <v>0</v>
      </c>
      <c r="G280" s="107">
        <f t="shared" si="74"/>
        <v>1000000</v>
      </c>
      <c r="H280" s="107">
        <f>H281+H284</f>
        <v>1000000</v>
      </c>
      <c r="I280" s="107">
        <f>I281+I284</f>
        <v>0</v>
      </c>
      <c r="J280" s="107">
        <f t="shared" si="75"/>
        <v>1000000</v>
      </c>
      <c r="K280" s="107">
        <f>K281+K284</f>
        <v>1000000</v>
      </c>
      <c r="L280" s="107">
        <f>L281+L284</f>
        <v>0</v>
      </c>
      <c r="M280" s="107">
        <f t="shared" si="76"/>
        <v>1000000</v>
      </c>
    </row>
    <row r="281" spans="1:14" ht="15" customHeight="1">
      <c r="A281" s="58"/>
      <c r="B281" s="78" t="s">
        <v>948</v>
      </c>
      <c r="C281" s="81" t="s">
        <v>975</v>
      </c>
      <c r="D281" s="82"/>
      <c r="E281" s="107">
        <f>E282</f>
        <v>1000000</v>
      </c>
      <c r="F281" s="107">
        <f>F282</f>
        <v>0</v>
      </c>
      <c r="G281" s="107">
        <f t="shared" si="74"/>
        <v>1000000</v>
      </c>
      <c r="H281" s="107">
        <f>H282</f>
        <v>1000000</v>
      </c>
      <c r="I281" s="107">
        <f>I282</f>
        <v>0</v>
      </c>
      <c r="J281" s="107">
        <f t="shared" si="75"/>
        <v>1000000</v>
      </c>
      <c r="K281" s="107">
        <f>K282</f>
        <v>1000000</v>
      </c>
      <c r="L281" s="107">
        <f>L282</f>
        <v>0</v>
      </c>
      <c r="M281" s="107">
        <f t="shared" si="76"/>
        <v>1000000</v>
      </c>
    </row>
    <row r="282" spans="1:14" ht="15" customHeight="1">
      <c r="A282" s="58"/>
      <c r="B282" s="78" t="s">
        <v>131</v>
      </c>
      <c r="C282" s="81" t="s">
        <v>975</v>
      </c>
      <c r="D282" s="82" t="s">
        <v>132</v>
      </c>
      <c r="E282" s="107">
        <f>E283</f>
        <v>1000000</v>
      </c>
      <c r="F282" s="107">
        <f>F283</f>
        <v>0</v>
      </c>
      <c r="G282" s="107">
        <f t="shared" si="74"/>
        <v>1000000</v>
      </c>
      <c r="H282" s="107">
        <f>H283</f>
        <v>1000000</v>
      </c>
      <c r="I282" s="107">
        <f>I283</f>
        <v>0</v>
      </c>
      <c r="J282" s="107">
        <f t="shared" si="75"/>
        <v>1000000</v>
      </c>
      <c r="K282" s="107">
        <f>K283</f>
        <v>1000000</v>
      </c>
      <c r="L282" s="107">
        <f>L283</f>
        <v>0</v>
      </c>
      <c r="M282" s="107">
        <f t="shared" si="76"/>
        <v>1000000</v>
      </c>
    </row>
    <row r="283" spans="1:14" ht="14.25" customHeight="1">
      <c r="A283" s="58"/>
      <c r="B283" s="78" t="s">
        <v>77</v>
      </c>
      <c r="C283" s="81" t="s">
        <v>975</v>
      </c>
      <c r="D283" s="82" t="s">
        <v>73</v>
      </c>
      <c r="E283" s="107">
        <f>60000+940000</f>
        <v>1000000</v>
      </c>
      <c r="F283" s="107"/>
      <c r="G283" s="107">
        <f t="shared" si="74"/>
        <v>1000000</v>
      </c>
      <c r="H283" s="107">
        <f>60000+940000</f>
        <v>1000000</v>
      </c>
      <c r="I283" s="107"/>
      <c r="J283" s="107">
        <f t="shared" si="75"/>
        <v>1000000</v>
      </c>
      <c r="K283" s="107">
        <f>60000+940000</f>
        <v>1000000</v>
      </c>
      <c r="L283" s="107"/>
      <c r="M283" s="107">
        <f t="shared" si="76"/>
        <v>1000000</v>
      </c>
    </row>
    <row r="284" spans="1:14" ht="24" hidden="1">
      <c r="A284" s="58"/>
      <c r="B284" s="78" t="s">
        <v>983</v>
      </c>
      <c r="C284" s="81" t="s">
        <v>976</v>
      </c>
      <c r="D284" s="82"/>
      <c r="E284" s="107">
        <f>E285</f>
        <v>0</v>
      </c>
      <c r="F284" s="107">
        <f>F285</f>
        <v>0</v>
      </c>
      <c r="G284" s="107">
        <f t="shared" si="74"/>
        <v>0</v>
      </c>
      <c r="H284" s="107">
        <f>H285</f>
        <v>0</v>
      </c>
      <c r="I284" s="107">
        <f>I285</f>
        <v>0</v>
      </c>
      <c r="J284" s="107">
        <f t="shared" si="75"/>
        <v>0</v>
      </c>
      <c r="K284" s="107">
        <f>K285</f>
        <v>0</v>
      </c>
      <c r="L284" s="107">
        <f>L285</f>
        <v>0</v>
      </c>
      <c r="M284" s="107">
        <f t="shared" si="76"/>
        <v>0</v>
      </c>
    </row>
    <row r="285" spans="1:14" ht="15.75" hidden="1" customHeight="1">
      <c r="A285" s="58"/>
      <c r="B285" s="78" t="s">
        <v>92</v>
      </c>
      <c r="C285" s="81" t="s">
        <v>976</v>
      </c>
      <c r="D285" s="82" t="s">
        <v>380</v>
      </c>
      <c r="E285" s="107">
        <f>E286</f>
        <v>0</v>
      </c>
      <c r="F285" s="107">
        <f>F286</f>
        <v>0</v>
      </c>
      <c r="G285" s="107">
        <f t="shared" si="74"/>
        <v>0</v>
      </c>
      <c r="H285" s="107">
        <f>H286</f>
        <v>0</v>
      </c>
      <c r="I285" s="107">
        <f>I286</f>
        <v>0</v>
      </c>
      <c r="J285" s="107">
        <f t="shared" si="75"/>
        <v>0</v>
      </c>
      <c r="K285" s="107">
        <f>K286</f>
        <v>0</v>
      </c>
      <c r="L285" s="107">
        <f>L286</f>
        <v>0</v>
      </c>
      <c r="M285" s="107">
        <f t="shared" si="76"/>
        <v>0</v>
      </c>
    </row>
    <row r="286" spans="1:14" ht="24" hidden="1">
      <c r="A286" s="58"/>
      <c r="B286" s="78" t="s">
        <v>783</v>
      </c>
      <c r="C286" s="81" t="s">
        <v>976</v>
      </c>
      <c r="D286" s="82" t="s">
        <v>96</v>
      </c>
      <c r="E286" s="107"/>
      <c r="F286" s="107"/>
      <c r="G286" s="107">
        <f t="shared" si="74"/>
        <v>0</v>
      </c>
      <c r="H286" s="107"/>
      <c r="I286" s="107"/>
      <c r="J286" s="107">
        <f t="shared" si="75"/>
        <v>0</v>
      </c>
      <c r="K286" s="107"/>
      <c r="L286" s="107"/>
      <c r="M286" s="107">
        <f t="shared" si="76"/>
        <v>0</v>
      </c>
    </row>
    <row r="287" spans="1:14" s="62" customFormat="1" ht="24">
      <c r="A287" s="63"/>
      <c r="B287" s="83" t="s">
        <v>895</v>
      </c>
      <c r="C287" s="84" t="s">
        <v>14</v>
      </c>
      <c r="D287" s="85"/>
      <c r="E287" s="108">
        <f>E288</f>
        <v>11138800</v>
      </c>
      <c r="F287" s="108">
        <f>F288</f>
        <v>0</v>
      </c>
      <c r="G287" s="108">
        <f t="shared" si="74"/>
        <v>11138800</v>
      </c>
      <c r="H287" s="108">
        <f>H288</f>
        <v>11138800</v>
      </c>
      <c r="I287" s="108">
        <f>I288</f>
        <v>0</v>
      </c>
      <c r="J287" s="108">
        <f t="shared" si="75"/>
        <v>11138800</v>
      </c>
      <c r="K287" s="108">
        <f>K288</f>
        <v>11138800</v>
      </c>
      <c r="L287" s="108">
        <f>L288</f>
        <v>0</v>
      </c>
      <c r="M287" s="108">
        <f t="shared" si="76"/>
        <v>11138800</v>
      </c>
      <c r="N287" s="150"/>
    </row>
    <row r="288" spans="1:14" s="64" customFormat="1" ht="13.5">
      <c r="A288" s="65"/>
      <c r="B288" s="87" t="s">
        <v>896</v>
      </c>
      <c r="C288" s="88" t="s">
        <v>23</v>
      </c>
      <c r="D288" s="89"/>
      <c r="E288" s="109">
        <f>E289</f>
        <v>11138800</v>
      </c>
      <c r="F288" s="109">
        <f>F289</f>
        <v>0</v>
      </c>
      <c r="G288" s="109">
        <f>E288+F288</f>
        <v>11138800</v>
      </c>
      <c r="H288" s="109">
        <f>H289</f>
        <v>11138800</v>
      </c>
      <c r="I288" s="109">
        <f>I289</f>
        <v>0</v>
      </c>
      <c r="J288" s="109">
        <f>H288+I288</f>
        <v>11138800</v>
      </c>
      <c r="K288" s="109">
        <f>K289</f>
        <v>11138800</v>
      </c>
      <c r="L288" s="109">
        <f>L289</f>
        <v>0</v>
      </c>
      <c r="M288" s="109">
        <f t="shared" si="76"/>
        <v>11138800</v>
      </c>
      <c r="N288" s="149"/>
    </row>
    <row r="289" spans="1:13">
      <c r="A289" s="58"/>
      <c r="B289" s="78" t="s">
        <v>404</v>
      </c>
      <c r="C289" s="86" t="s">
        <v>24</v>
      </c>
      <c r="D289" s="91"/>
      <c r="E289" s="111">
        <f>E290+E292+E294</f>
        <v>11138800</v>
      </c>
      <c r="F289" s="111">
        <f>F290+F292+F294</f>
        <v>0</v>
      </c>
      <c r="G289" s="111">
        <f t="shared" si="74"/>
        <v>11138800</v>
      </c>
      <c r="H289" s="111">
        <f>H290+H292+H294</f>
        <v>11138800</v>
      </c>
      <c r="I289" s="111">
        <f>I290+I292+I294</f>
        <v>0</v>
      </c>
      <c r="J289" s="111">
        <f t="shared" si="75"/>
        <v>11138800</v>
      </c>
      <c r="K289" s="111">
        <f>K290+K292+K294</f>
        <v>11138800</v>
      </c>
      <c r="L289" s="111">
        <f>L290+L292+L294</f>
        <v>0</v>
      </c>
      <c r="M289" s="111">
        <f t="shared" si="76"/>
        <v>11138800</v>
      </c>
    </row>
    <row r="290" spans="1:13" ht="36">
      <c r="A290" s="58"/>
      <c r="B290" s="78" t="s">
        <v>411</v>
      </c>
      <c r="C290" s="86" t="s">
        <v>24</v>
      </c>
      <c r="D290" s="91" t="s">
        <v>130</v>
      </c>
      <c r="E290" s="107">
        <f>E291</f>
        <v>10328800</v>
      </c>
      <c r="F290" s="107">
        <f>F291</f>
        <v>0</v>
      </c>
      <c r="G290" s="111">
        <f t="shared" si="74"/>
        <v>10328800</v>
      </c>
      <c r="H290" s="107">
        <f>H291</f>
        <v>10328800</v>
      </c>
      <c r="I290" s="107">
        <f>I291</f>
        <v>0</v>
      </c>
      <c r="J290" s="111">
        <f t="shared" si="75"/>
        <v>10328800</v>
      </c>
      <c r="K290" s="107">
        <f>K291</f>
        <v>10328800</v>
      </c>
      <c r="L290" s="107">
        <f>L291</f>
        <v>0</v>
      </c>
      <c r="M290" s="111">
        <f t="shared" si="76"/>
        <v>10328800</v>
      </c>
    </row>
    <row r="291" spans="1:13">
      <c r="A291" s="58"/>
      <c r="B291" s="78" t="s">
        <v>76</v>
      </c>
      <c r="C291" s="86" t="s">
        <v>24</v>
      </c>
      <c r="D291" s="91" t="s">
        <v>72</v>
      </c>
      <c r="E291" s="107">
        <v>10328800</v>
      </c>
      <c r="F291" s="107"/>
      <c r="G291" s="111">
        <f t="shared" si="74"/>
        <v>10328800</v>
      </c>
      <c r="H291" s="111">
        <v>10328800</v>
      </c>
      <c r="I291" s="107"/>
      <c r="J291" s="111">
        <f t="shared" si="75"/>
        <v>10328800</v>
      </c>
      <c r="K291" s="107">
        <v>10328800</v>
      </c>
      <c r="L291" s="107"/>
      <c r="M291" s="111">
        <f t="shared" si="76"/>
        <v>10328800</v>
      </c>
    </row>
    <row r="292" spans="1:13">
      <c r="A292" s="58"/>
      <c r="B292" s="79" t="s">
        <v>131</v>
      </c>
      <c r="C292" s="86" t="s">
        <v>24</v>
      </c>
      <c r="D292" s="91" t="s">
        <v>132</v>
      </c>
      <c r="E292" s="107">
        <f>E293</f>
        <v>810000</v>
      </c>
      <c r="F292" s="107">
        <f>F293</f>
        <v>0</v>
      </c>
      <c r="G292" s="111">
        <f t="shared" si="74"/>
        <v>810000</v>
      </c>
      <c r="H292" s="107">
        <f>H293</f>
        <v>810000</v>
      </c>
      <c r="I292" s="107">
        <f>I293</f>
        <v>0</v>
      </c>
      <c r="J292" s="111">
        <f t="shared" si="75"/>
        <v>810000</v>
      </c>
      <c r="K292" s="107">
        <f>K293</f>
        <v>810000</v>
      </c>
      <c r="L292" s="107">
        <f>L293</f>
        <v>0</v>
      </c>
      <c r="M292" s="111">
        <f t="shared" si="76"/>
        <v>810000</v>
      </c>
    </row>
    <row r="293" spans="1:13">
      <c r="A293" s="58"/>
      <c r="B293" s="79" t="s">
        <v>410</v>
      </c>
      <c r="C293" s="86" t="s">
        <v>24</v>
      </c>
      <c r="D293" s="91" t="s">
        <v>73</v>
      </c>
      <c r="E293" s="107">
        <v>810000</v>
      </c>
      <c r="F293" s="107"/>
      <c r="G293" s="111">
        <f t="shared" si="74"/>
        <v>810000</v>
      </c>
      <c r="H293" s="111">
        <v>810000</v>
      </c>
      <c r="I293" s="107"/>
      <c r="J293" s="111">
        <f t="shared" si="75"/>
        <v>810000</v>
      </c>
      <c r="K293" s="107">
        <v>810000</v>
      </c>
      <c r="L293" s="107"/>
      <c r="M293" s="111">
        <f t="shared" si="76"/>
        <v>810000</v>
      </c>
    </row>
    <row r="294" spans="1:13" hidden="1">
      <c r="A294" s="58"/>
      <c r="B294" s="78" t="s">
        <v>92</v>
      </c>
      <c r="C294" s="86" t="s">
        <v>24</v>
      </c>
      <c r="D294" s="91" t="s">
        <v>380</v>
      </c>
      <c r="E294" s="111">
        <f>E295</f>
        <v>0</v>
      </c>
      <c r="F294" s="111"/>
      <c r="G294" s="108">
        <f t="shared" si="74"/>
        <v>0</v>
      </c>
      <c r="H294" s="111">
        <f>H295</f>
        <v>0</v>
      </c>
      <c r="I294" s="111"/>
      <c r="J294" s="108">
        <f t="shared" si="75"/>
        <v>0</v>
      </c>
      <c r="K294" s="111">
        <f>K295</f>
        <v>0</v>
      </c>
      <c r="L294" s="111"/>
      <c r="M294" s="108">
        <f t="shared" si="76"/>
        <v>0</v>
      </c>
    </row>
    <row r="295" spans="1:13" hidden="1">
      <c r="A295" s="58"/>
      <c r="B295" s="78" t="s">
        <v>80</v>
      </c>
      <c r="C295" s="86" t="s">
        <v>24</v>
      </c>
      <c r="D295" s="91" t="s">
        <v>93</v>
      </c>
      <c r="E295" s="111"/>
      <c r="F295" s="111"/>
      <c r="G295" s="108">
        <f t="shared" si="74"/>
        <v>0</v>
      </c>
      <c r="H295" s="111"/>
      <c r="I295" s="111"/>
      <c r="J295" s="108">
        <f t="shared" si="75"/>
        <v>0</v>
      </c>
      <c r="K295" s="107"/>
      <c r="L295" s="111"/>
      <c r="M295" s="108">
        <f t="shared" si="76"/>
        <v>0</v>
      </c>
    </row>
    <row r="296" spans="1:13" s="147" customFormat="1" ht="24">
      <c r="A296" s="58"/>
      <c r="B296" s="101" t="s">
        <v>902</v>
      </c>
      <c r="C296" s="84" t="s">
        <v>897</v>
      </c>
      <c r="D296" s="85"/>
      <c r="E296" s="108">
        <f>E297+E304+E309+E312+E318+E315</f>
        <v>15293289.799999999</v>
      </c>
      <c r="F296" s="108">
        <f>F297+F304+F309+F312+F318+F315</f>
        <v>0</v>
      </c>
      <c r="G296" s="108">
        <f t="shared" si="74"/>
        <v>15293289.799999999</v>
      </c>
      <c r="H296" s="108">
        <f>H297+H304+H309+H312+H318+H315</f>
        <v>15293289.799999999</v>
      </c>
      <c r="I296" s="108">
        <f>I297+I304+I309+I312+I318+I315</f>
        <v>0</v>
      </c>
      <c r="J296" s="108">
        <f t="shared" si="75"/>
        <v>15293289.799999999</v>
      </c>
      <c r="K296" s="108">
        <f>K297+K304+K309+K312+K318+K315</f>
        <v>15293289.799999999</v>
      </c>
      <c r="L296" s="108">
        <f>L297+L304+L309+L312+L318+L315</f>
        <v>0</v>
      </c>
      <c r="M296" s="108">
        <f t="shared" si="76"/>
        <v>15293289.799999999</v>
      </c>
    </row>
    <row r="297" spans="1:13" s="147" customFormat="1">
      <c r="A297" s="58"/>
      <c r="B297" s="98" t="s">
        <v>404</v>
      </c>
      <c r="C297" s="86" t="s">
        <v>898</v>
      </c>
      <c r="D297" s="91"/>
      <c r="E297" s="111">
        <f>E298+E300+E302</f>
        <v>9260912.1999999993</v>
      </c>
      <c r="F297" s="111">
        <f>F298+F300+F302</f>
        <v>0</v>
      </c>
      <c r="G297" s="111">
        <f t="shared" si="74"/>
        <v>9260912.1999999993</v>
      </c>
      <c r="H297" s="111">
        <f>H298+H300+H302</f>
        <v>9260912.1999999993</v>
      </c>
      <c r="I297" s="111">
        <f>I298+I300+I302</f>
        <v>0</v>
      </c>
      <c r="J297" s="111">
        <f t="shared" si="75"/>
        <v>9260912.1999999993</v>
      </c>
      <c r="K297" s="111">
        <f>K298+K300+K302</f>
        <v>9260912.1999999993</v>
      </c>
      <c r="L297" s="111">
        <f>L298+L300+L302</f>
        <v>0</v>
      </c>
      <c r="M297" s="111">
        <f t="shared" si="76"/>
        <v>9260912.1999999993</v>
      </c>
    </row>
    <row r="298" spans="1:13" s="147" customFormat="1" ht="36">
      <c r="A298" s="58"/>
      <c r="B298" s="78" t="s">
        <v>411</v>
      </c>
      <c r="C298" s="86" t="s">
        <v>898</v>
      </c>
      <c r="D298" s="91" t="s">
        <v>130</v>
      </c>
      <c r="E298" s="107">
        <f>E299</f>
        <v>9088752.1999999993</v>
      </c>
      <c r="F298" s="107">
        <f>F299</f>
        <v>0</v>
      </c>
      <c r="G298" s="111">
        <f t="shared" si="74"/>
        <v>9088752.1999999993</v>
      </c>
      <c r="H298" s="107">
        <f>H299</f>
        <v>9088752.1999999993</v>
      </c>
      <c r="I298" s="107">
        <f>I299</f>
        <v>0</v>
      </c>
      <c r="J298" s="111">
        <f t="shared" si="75"/>
        <v>9088752.1999999993</v>
      </c>
      <c r="K298" s="107">
        <f>K299</f>
        <v>9088752.1999999993</v>
      </c>
      <c r="L298" s="107">
        <f>L299</f>
        <v>0</v>
      </c>
      <c r="M298" s="111">
        <f t="shared" si="76"/>
        <v>9088752.1999999993</v>
      </c>
    </row>
    <row r="299" spans="1:13" s="147" customFormat="1">
      <c r="A299" s="58"/>
      <c r="B299" s="78" t="s">
        <v>76</v>
      </c>
      <c r="C299" s="86" t="s">
        <v>898</v>
      </c>
      <c r="D299" s="91" t="s">
        <v>72</v>
      </c>
      <c r="E299" s="107">
        <v>9088752.1999999993</v>
      </c>
      <c r="F299" s="107"/>
      <c r="G299" s="111">
        <f t="shared" si="74"/>
        <v>9088752.1999999993</v>
      </c>
      <c r="H299" s="111">
        <v>9088752.1999999993</v>
      </c>
      <c r="I299" s="107"/>
      <c r="J299" s="111">
        <f t="shared" si="75"/>
        <v>9088752.1999999993</v>
      </c>
      <c r="K299" s="107">
        <v>9088752.1999999993</v>
      </c>
      <c r="L299" s="107"/>
      <c r="M299" s="111">
        <f t="shared" si="76"/>
        <v>9088752.1999999993</v>
      </c>
    </row>
    <row r="300" spans="1:13" s="147" customFormat="1">
      <c r="A300" s="58"/>
      <c r="B300" s="79" t="s">
        <v>131</v>
      </c>
      <c r="C300" s="86" t="s">
        <v>898</v>
      </c>
      <c r="D300" s="91" t="s">
        <v>132</v>
      </c>
      <c r="E300" s="107">
        <f>E301</f>
        <v>172060</v>
      </c>
      <c r="F300" s="107">
        <f>F301</f>
        <v>0</v>
      </c>
      <c r="G300" s="111">
        <f t="shared" si="74"/>
        <v>172060</v>
      </c>
      <c r="H300" s="107">
        <f>H301</f>
        <v>172060</v>
      </c>
      <c r="I300" s="107">
        <f>I301</f>
        <v>0</v>
      </c>
      <c r="J300" s="111">
        <f t="shared" si="75"/>
        <v>172060</v>
      </c>
      <c r="K300" s="107">
        <f>K301</f>
        <v>172060</v>
      </c>
      <c r="L300" s="107">
        <f>L301</f>
        <v>0</v>
      </c>
      <c r="M300" s="111">
        <f t="shared" si="76"/>
        <v>172060</v>
      </c>
    </row>
    <row r="301" spans="1:13" s="147" customFormat="1">
      <c r="A301" s="58"/>
      <c r="B301" s="79" t="s">
        <v>410</v>
      </c>
      <c r="C301" s="86" t="s">
        <v>898</v>
      </c>
      <c r="D301" s="91" t="s">
        <v>73</v>
      </c>
      <c r="E301" s="107">
        <v>172060</v>
      </c>
      <c r="F301" s="107"/>
      <c r="G301" s="111">
        <f t="shared" si="74"/>
        <v>172060</v>
      </c>
      <c r="H301" s="111">
        <v>172060</v>
      </c>
      <c r="I301" s="107"/>
      <c r="J301" s="111">
        <f t="shared" si="75"/>
        <v>172060</v>
      </c>
      <c r="K301" s="107">
        <v>172060</v>
      </c>
      <c r="L301" s="107"/>
      <c r="M301" s="111">
        <f t="shared" si="76"/>
        <v>172060</v>
      </c>
    </row>
    <row r="302" spans="1:13" s="147" customFormat="1">
      <c r="A302" s="58"/>
      <c r="B302" s="78" t="s">
        <v>92</v>
      </c>
      <c r="C302" s="86" t="s">
        <v>898</v>
      </c>
      <c r="D302" s="91" t="s">
        <v>380</v>
      </c>
      <c r="E302" s="107">
        <f>E303</f>
        <v>100</v>
      </c>
      <c r="F302" s="107">
        <f>F303</f>
        <v>0</v>
      </c>
      <c r="G302" s="111">
        <f t="shared" si="74"/>
        <v>100</v>
      </c>
      <c r="H302" s="107">
        <f>H303</f>
        <v>100</v>
      </c>
      <c r="I302" s="107">
        <f>I303</f>
        <v>0</v>
      </c>
      <c r="J302" s="111">
        <f t="shared" si="75"/>
        <v>100</v>
      </c>
      <c r="K302" s="107">
        <f>K303</f>
        <v>100</v>
      </c>
      <c r="L302" s="107">
        <f>L303</f>
        <v>0</v>
      </c>
      <c r="M302" s="111">
        <f t="shared" si="76"/>
        <v>100</v>
      </c>
    </row>
    <row r="303" spans="1:13" s="147" customFormat="1">
      <c r="A303" s="58"/>
      <c r="B303" s="78" t="s">
        <v>80</v>
      </c>
      <c r="C303" s="86" t="s">
        <v>898</v>
      </c>
      <c r="D303" s="91" t="s">
        <v>93</v>
      </c>
      <c r="E303" s="107">
        <v>100</v>
      </c>
      <c r="F303" s="107"/>
      <c r="G303" s="111">
        <f t="shared" si="74"/>
        <v>100</v>
      </c>
      <c r="H303" s="111">
        <v>100</v>
      </c>
      <c r="I303" s="107"/>
      <c r="J303" s="111">
        <f t="shared" si="75"/>
        <v>100</v>
      </c>
      <c r="K303" s="107">
        <v>100</v>
      </c>
      <c r="L303" s="107"/>
      <c r="M303" s="111">
        <f t="shared" si="76"/>
        <v>100</v>
      </c>
    </row>
    <row r="304" spans="1:13" s="147" customFormat="1" ht="24">
      <c r="A304" s="58"/>
      <c r="B304" s="78" t="s">
        <v>412</v>
      </c>
      <c r="C304" s="86" t="s">
        <v>899</v>
      </c>
      <c r="D304" s="91"/>
      <c r="E304" s="111">
        <f>E305+E307</f>
        <v>220000</v>
      </c>
      <c r="F304" s="111">
        <f>F305+F307</f>
        <v>0</v>
      </c>
      <c r="G304" s="111">
        <f t="shared" si="74"/>
        <v>220000</v>
      </c>
      <c r="H304" s="111">
        <f>H305+H307</f>
        <v>220000</v>
      </c>
      <c r="I304" s="111">
        <f>I305+I307</f>
        <v>0</v>
      </c>
      <c r="J304" s="111">
        <f t="shared" si="75"/>
        <v>220000</v>
      </c>
      <c r="K304" s="111">
        <f>K305+K307</f>
        <v>220000</v>
      </c>
      <c r="L304" s="111">
        <f>L305+L307</f>
        <v>0</v>
      </c>
      <c r="M304" s="111">
        <f t="shared" si="76"/>
        <v>220000</v>
      </c>
    </row>
    <row r="305" spans="1:14" s="147" customFormat="1">
      <c r="A305" s="58"/>
      <c r="B305" s="79" t="s">
        <v>131</v>
      </c>
      <c r="C305" s="86" t="s">
        <v>899</v>
      </c>
      <c r="D305" s="91" t="s">
        <v>132</v>
      </c>
      <c r="E305" s="111">
        <f>E306</f>
        <v>220000</v>
      </c>
      <c r="F305" s="111">
        <f>F306</f>
        <v>0</v>
      </c>
      <c r="G305" s="111">
        <f t="shared" si="74"/>
        <v>220000</v>
      </c>
      <c r="H305" s="111">
        <f>H306</f>
        <v>220000</v>
      </c>
      <c r="I305" s="111">
        <f>I306</f>
        <v>0</v>
      </c>
      <c r="J305" s="111">
        <f t="shared" si="75"/>
        <v>220000</v>
      </c>
      <c r="K305" s="111">
        <f>K306</f>
        <v>220000</v>
      </c>
      <c r="L305" s="111">
        <f>L306</f>
        <v>0</v>
      </c>
      <c r="M305" s="111">
        <f t="shared" si="76"/>
        <v>220000</v>
      </c>
    </row>
    <row r="306" spans="1:14" s="147" customFormat="1">
      <c r="A306" s="58"/>
      <c r="B306" s="79" t="s">
        <v>410</v>
      </c>
      <c r="C306" s="86" t="s">
        <v>899</v>
      </c>
      <c r="D306" s="91" t="s">
        <v>73</v>
      </c>
      <c r="E306" s="107">
        <v>220000</v>
      </c>
      <c r="F306" s="107"/>
      <c r="G306" s="111">
        <f t="shared" si="74"/>
        <v>220000</v>
      </c>
      <c r="H306" s="111">
        <v>220000</v>
      </c>
      <c r="I306" s="107"/>
      <c r="J306" s="111">
        <f t="shared" si="75"/>
        <v>220000</v>
      </c>
      <c r="K306" s="107">
        <v>220000</v>
      </c>
      <c r="L306" s="107"/>
      <c r="M306" s="111">
        <f t="shared" si="76"/>
        <v>220000</v>
      </c>
    </row>
    <row r="307" spans="1:14" s="147" customFormat="1" hidden="1">
      <c r="A307" s="58"/>
      <c r="B307" s="78" t="s">
        <v>92</v>
      </c>
      <c r="C307" s="86" t="s">
        <v>899</v>
      </c>
      <c r="D307" s="91" t="s">
        <v>380</v>
      </c>
      <c r="E307" s="111">
        <f>E308</f>
        <v>0</v>
      </c>
      <c r="F307" s="111"/>
      <c r="G307" s="111">
        <f t="shared" si="74"/>
        <v>0</v>
      </c>
      <c r="H307" s="111">
        <f>H308</f>
        <v>0</v>
      </c>
      <c r="I307" s="111"/>
      <c r="J307" s="111">
        <f t="shared" si="75"/>
        <v>0</v>
      </c>
      <c r="K307" s="111">
        <f>K308</f>
        <v>0</v>
      </c>
      <c r="L307" s="111"/>
      <c r="M307" s="111">
        <f t="shared" si="76"/>
        <v>0</v>
      </c>
    </row>
    <row r="308" spans="1:14" s="147" customFormat="1" hidden="1">
      <c r="A308" s="58"/>
      <c r="B308" s="79" t="s">
        <v>157</v>
      </c>
      <c r="C308" s="86" t="s">
        <v>899</v>
      </c>
      <c r="D308" s="91" t="s">
        <v>274</v>
      </c>
      <c r="E308" s="111"/>
      <c r="F308" s="111"/>
      <c r="G308" s="111">
        <f t="shared" si="74"/>
        <v>0</v>
      </c>
      <c r="H308" s="111"/>
      <c r="I308" s="111"/>
      <c r="J308" s="111">
        <f t="shared" si="75"/>
        <v>0</v>
      </c>
      <c r="K308" s="107"/>
      <c r="L308" s="111"/>
      <c r="M308" s="111">
        <f t="shared" si="76"/>
        <v>0</v>
      </c>
    </row>
    <row r="309" spans="1:14">
      <c r="A309" s="58"/>
      <c r="B309" s="79" t="s">
        <v>413</v>
      </c>
      <c r="C309" s="86" t="s">
        <v>900</v>
      </c>
      <c r="D309" s="91"/>
      <c r="E309" s="111">
        <f t="shared" ref="E309:L310" si="80">E310</f>
        <v>700000</v>
      </c>
      <c r="F309" s="111">
        <f t="shared" si="80"/>
        <v>0</v>
      </c>
      <c r="G309" s="111">
        <f t="shared" si="74"/>
        <v>700000</v>
      </c>
      <c r="H309" s="111">
        <f t="shared" si="80"/>
        <v>700000</v>
      </c>
      <c r="I309" s="111">
        <f t="shared" si="80"/>
        <v>0</v>
      </c>
      <c r="J309" s="111">
        <f t="shared" si="75"/>
        <v>700000</v>
      </c>
      <c r="K309" s="111">
        <f t="shared" si="80"/>
        <v>700000</v>
      </c>
      <c r="L309" s="111">
        <f t="shared" si="80"/>
        <v>0</v>
      </c>
      <c r="M309" s="111">
        <f t="shared" si="76"/>
        <v>700000</v>
      </c>
    </row>
    <row r="310" spans="1:14" s="67" customFormat="1">
      <c r="A310" s="66"/>
      <c r="B310" s="79" t="s">
        <v>131</v>
      </c>
      <c r="C310" s="86" t="s">
        <v>900</v>
      </c>
      <c r="D310" s="91" t="s">
        <v>132</v>
      </c>
      <c r="E310" s="111">
        <f t="shared" si="80"/>
        <v>700000</v>
      </c>
      <c r="F310" s="111">
        <f t="shared" si="80"/>
        <v>0</v>
      </c>
      <c r="G310" s="111">
        <f t="shared" si="74"/>
        <v>700000</v>
      </c>
      <c r="H310" s="111">
        <f t="shared" si="80"/>
        <v>700000</v>
      </c>
      <c r="I310" s="111">
        <f t="shared" si="80"/>
        <v>0</v>
      </c>
      <c r="J310" s="111">
        <f t="shared" si="75"/>
        <v>700000</v>
      </c>
      <c r="K310" s="111">
        <f t="shared" si="80"/>
        <v>700000</v>
      </c>
      <c r="L310" s="111">
        <f t="shared" si="80"/>
        <v>0</v>
      </c>
      <c r="M310" s="111">
        <f t="shared" si="76"/>
        <v>700000</v>
      </c>
      <c r="N310" s="151"/>
    </row>
    <row r="311" spans="1:14">
      <c r="A311" s="58"/>
      <c r="B311" s="79" t="s">
        <v>410</v>
      </c>
      <c r="C311" s="86" t="s">
        <v>900</v>
      </c>
      <c r="D311" s="91" t="s">
        <v>73</v>
      </c>
      <c r="E311" s="107">
        <v>700000</v>
      </c>
      <c r="F311" s="107"/>
      <c r="G311" s="111">
        <f t="shared" si="74"/>
        <v>700000</v>
      </c>
      <c r="H311" s="111">
        <v>700000</v>
      </c>
      <c r="I311" s="107"/>
      <c r="J311" s="111">
        <f t="shared" si="75"/>
        <v>700000</v>
      </c>
      <c r="K311" s="107">
        <v>700000</v>
      </c>
      <c r="L311" s="107"/>
      <c r="M311" s="111">
        <f t="shared" si="76"/>
        <v>700000</v>
      </c>
    </row>
    <row r="312" spans="1:14">
      <c r="A312" s="58"/>
      <c r="B312" s="78" t="s">
        <v>35</v>
      </c>
      <c r="C312" s="81" t="s">
        <v>901</v>
      </c>
      <c r="D312" s="82"/>
      <c r="E312" s="107">
        <f t="shared" ref="E312:L313" si="81">E313</f>
        <v>4362377.5999999996</v>
      </c>
      <c r="F312" s="107">
        <f t="shared" si="81"/>
        <v>0</v>
      </c>
      <c r="G312" s="111">
        <f t="shared" si="74"/>
        <v>4362377.5999999996</v>
      </c>
      <c r="H312" s="107">
        <f t="shared" si="81"/>
        <v>4362377.5999999996</v>
      </c>
      <c r="I312" s="107">
        <f t="shared" si="81"/>
        <v>0</v>
      </c>
      <c r="J312" s="111">
        <f t="shared" si="75"/>
        <v>4362377.5999999996</v>
      </c>
      <c r="K312" s="107">
        <f t="shared" si="81"/>
        <v>4362377.5999999996</v>
      </c>
      <c r="L312" s="107">
        <f t="shared" si="81"/>
        <v>0</v>
      </c>
      <c r="M312" s="111">
        <f t="shared" si="76"/>
        <v>4362377.5999999996</v>
      </c>
    </row>
    <row r="313" spans="1:14">
      <c r="A313" s="58"/>
      <c r="B313" s="79" t="s">
        <v>131</v>
      </c>
      <c r="C313" s="81" t="s">
        <v>901</v>
      </c>
      <c r="D313" s="82" t="s">
        <v>132</v>
      </c>
      <c r="E313" s="107">
        <f t="shared" si="81"/>
        <v>4362377.5999999996</v>
      </c>
      <c r="F313" s="107">
        <f t="shared" si="81"/>
        <v>0</v>
      </c>
      <c r="G313" s="111">
        <f t="shared" si="74"/>
        <v>4362377.5999999996</v>
      </c>
      <c r="H313" s="107">
        <f t="shared" si="81"/>
        <v>4362377.5999999996</v>
      </c>
      <c r="I313" s="107">
        <f t="shared" si="81"/>
        <v>0</v>
      </c>
      <c r="J313" s="111">
        <f t="shared" si="75"/>
        <v>4362377.5999999996</v>
      </c>
      <c r="K313" s="107">
        <f t="shared" si="81"/>
        <v>4362377.5999999996</v>
      </c>
      <c r="L313" s="107">
        <f t="shared" si="81"/>
        <v>0</v>
      </c>
      <c r="M313" s="111">
        <f t="shared" si="76"/>
        <v>4362377.5999999996</v>
      </c>
    </row>
    <row r="314" spans="1:14">
      <c r="A314" s="58"/>
      <c r="B314" s="79" t="s">
        <v>410</v>
      </c>
      <c r="C314" s="81" t="s">
        <v>901</v>
      </c>
      <c r="D314" s="82" t="s">
        <v>73</v>
      </c>
      <c r="E314" s="107">
        <v>4362377.5999999996</v>
      </c>
      <c r="F314" s="107"/>
      <c r="G314" s="111">
        <f t="shared" si="74"/>
        <v>4362377.5999999996</v>
      </c>
      <c r="H314" s="107">
        <v>4362377.5999999996</v>
      </c>
      <c r="I314" s="107"/>
      <c r="J314" s="111">
        <f t="shared" si="75"/>
        <v>4362377.5999999996</v>
      </c>
      <c r="K314" s="107">
        <v>4362377.5999999996</v>
      </c>
      <c r="L314" s="107"/>
      <c r="M314" s="111">
        <f t="shared" si="76"/>
        <v>4362377.5999999996</v>
      </c>
    </row>
    <row r="315" spans="1:14" ht="24">
      <c r="A315" s="58"/>
      <c r="B315" s="78" t="s">
        <v>1023</v>
      </c>
      <c r="C315" s="81" t="s">
        <v>1025</v>
      </c>
      <c r="D315" s="82"/>
      <c r="E315" s="107">
        <f t="shared" ref="E315:L319" si="82">E316</f>
        <v>400000</v>
      </c>
      <c r="F315" s="107">
        <f t="shared" si="82"/>
        <v>0</v>
      </c>
      <c r="G315" s="107">
        <f t="shared" si="74"/>
        <v>400000</v>
      </c>
      <c r="H315" s="107">
        <f t="shared" si="82"/>
        <v>400000</v>
      </c>
      <c r="I315" s="107">
        <f t="shared" si="82"/>
        <v>0</v>
      </c>
      <c r="J315" s="107">
        <f t="shared" si="75"/>
        <v>400000</v>
      </c>
      <c r="K315" s="107">
        <f t="shared" si="82"/>
        <v>400000</v>
      </c>
      <c r="L315" s="107">
        <f t="shared" si="82"/>
        <v>0</v>
      </c>
      <c r="M315" s="107">
        <f t="shared" si="76"/>
        <v>400000</v>
      </c>
    </row>
    <row r="316" spans="1:14">
      <c r="A316" s="58"/>
      <c r="B316" s="78" t="s">
        <v>829</v>
      </c>
      <c r="C316" s="81" t="s">
        <v>1025</v>
      </c>
      <c r="D316" s="82" t="s">
        <v>132</v>
      </c>
      <c r="E316" s="107">
        <f t="shared" si="82"/>
        <v>400000</v>
      </c>
      <c r="F316" s="107">
        <f t="shared" si="82"/>
        <v>0</v>
      </c>
      <c r="G316" s="107">
        <f t="shared" si="74"/>
        <v>400000</v>
      </c>
      <c r="H316" s="107">
        <f t="shared" si="82"/>
        <v>400000</v>
      </c>
      <c r="I316" s="107">
        <f t="shared" si="82"/>
        <v>0</v>
      </c>
      <c r="J316" s="107">
        <f t="shared" si="75"/>
        <v>400000</v>
      </c>
      <c r="K316" s="107">
        <f t="shared" si="82"/>
        <v>400000</v>
      </c>
      <c r="L316" s="156">
        <f t="shared" si="82"/>
        <v>0</v>
      </c>
      <c r="M316" s="107">
        <f t="shared" si="76"/>
        <v>400000</v>
      </c>
    </row>
    <row r="317" spans="1:14">
      <c r="A317" s="58"/>
      <c r="B317" s="78" t="s">
        <v>77</v>
      </c>
      <c r="C317" s="81" t="s">
        <v>1025</v>
      </c>
      <c r="D317" s="82" t="s">
        <v>73</v>
      </c>
      <c r="E317" s="107">
        <v>400000</v>
      </c>
      <c r="F317" s="107"/>
      <c r="G317" s="107">
        <f t="shared" si="74"/>
        <v>400000</v>
      </c>
      <c r="H317" s="110">
        <v>400000</v>
      </c>
      <c r="I317" s="107"/>
      <c r="J317" s="107">
        <f t="shared" si="75"/>
        <v>400000</v>
      </c>
      <c r="K317" s="107">
        <v>400000</v>
      </c>
      <c r="L317" s="156"/>
      <c r="M317" s="107">
        <f t="shared" si="76"/>
        <v>400000</v>
      </c>
    </row>
    <row r="318" spans="1:14" ht="24">
      <c r="A318" s="58"/>
      <c r="B318" s="78" t="s">
        <v>1024</v>
      </c>
      <c r="C318" s="81" t="s">
        <v>1026</v>
      </c>
      <c r="D318" s="82"/>
      <c r="E318" s="107">
        <f t="shared" si="82"/>
        <v>350000</v>
      </c>
      <c r="F318" s="107">
        <f t="shared" si="82"/>
        <v>0</v>
      </c>
      <c r="G318" s="107">
        <f t="shared" si="74"/>
        <v>350000</v>
      </c>
      <c r="H318" s="107">
        <f t="shared" si="82"/>
        <v>350000</v>
      </c>
      <c r="I318" s="107">
        <f t="shared" si="82"/>
        <v>0</v>
      </c>
      <c r="J318" s="107">
        <f t="shared" si="75"/>
        <v>350000</v>
      </c>
      <c r="K318" s="107">
        <f t="shared" si="82"/>
        <v>350000</v>
      </c>
      <c r="L318" s="107">
        <f t="shared" si="82"/>
        <v>0</v>
      </c>
      <c r="M318" s="107">
        <f t="shared" si="76"/>
        <v>350000</v>
      </c>
    </row>
    <row r="319" spans="1:14">
      <c r="A319" s="58"/>
      <c r="B319" s="78" t="s">
        <v>829</v>
      </c>
      <c r="C319" s="81" t="s">
        <v>1026</v>
      </c>
      <c r="D319" s="82" t="s">
        <v>132</v>
      </c>
      <c r="E319" s="107">
        <f t="shared" si="82"/>
        <v>350000</v>
      </c>
      <c r="F319" s="107">
        <f t="shared" si="82"/>
        <v>0</v>
      </c>
      <c r="G319" s="107">
        <f t="shared" si="74"/>
        <v>350000</v>
      </c>
      <c r="H319" s="107">
        <f t="shared" si="82"/>
        <v>350000</v>
      </c>
      <c r="I319" s="107">
        <f t="shared" si="82"/>
        <v>0</v>
      </c>
      <c r="J319" s="107">
        <f t="shared" si="75"/>
        <v>350000</v>
      </c>
      <c r="K319" s="107">
        <f t="shared" si="82"/>
        <v>350000</v>
      </c>
      <c r="L319" s="156">
        <f t="shared" si="82"/>
        <v>0</v>
      </c>
      <c r="M319" s="107">
        <f t="shared" si="76"/>
        <v>350000</v>
      </c>
    </row>
    <row r="320" spans="1:14">
      <c r="A320" s="58"/>
      <c r="B320" s="78" t="s">
        <v>77</v>
      </c>
      <c r="C320" s="81" t="s">
        <v>1026</v>
      </c>
      <c r="D320" s="82" t="s">
        <v>73</v>
      </c>
      <c r="E320" s="107">
        <v>350000</v>
      </c>
      <c r="F320" s="107"/>
      <c r="G320" s="107">
        <f t="shared" si="74"/>
        <v>350000</v>
      </c>
      <c r="H320" s="110">
        <v>350000</v>
      </c>
      <c r="I320" s="107"/>
      <c r="J320" s="107">
        <f t="shared" si="75"/>
        <v>350000</v>
      </c>
      <c r="K320" s="107">
        <v>350000</v>
      </c>
      <c r="L320" s="156"/>
      <c r="M320" s="107">
        <f t="shared" si="76"/>
        <v>350000</v>
      </c>
    </row>
    <row r="321" spans="1:14" s="62" customFormat="1" ht="24">
      <c r="A321" s="63"/>
      <c r="B321" s="101" t="s">
        <v>903</v>
      </c>
      <c r="C321" s="84" t="s">
        <v>760</v>
      </c>
      <c r="D321" s="103"/>
      <c r="E321" s="108">
        <f>E322+E345</f>
        <v>46797812.619999997</v>
      </c>
      <c r="F321" s="108">
        <f>F322+F345</f>
        <v>0</v>
      </c>
      <c r="G321" s="108">
        <f t="shared" si="74"/>
        <v>46797812.619999997</v>
      </c>
      <c r="H321" s="108">
        <f>H322+H345</f>
        <v>42698204.490000002</v>
      </c>
      <c r="I321" s="108">
        <f>I322+I345</f>
        <v>0</v>
      </c>
      <c r="J321" s="108">
        <f t="shared" si="75"/>
        <v>42698204.490000002</v>
      </c>
      <c r="K321" s="108">
        <f>K322+K345</f>
        <v>51250254.239999995</v>
      </c>
      <c r="L321" s="108">
        <f>L322+L345</f>
        <v>0</v>
      </c>
      <c r="M321" s="108">
        <f t="shared" si="76"/>
        <v>51250254.239999995</v>
      </c>
      <c r="N321" s="150"/>
    </row>
    <row r="322" spans="1:14" s="64" customFormat="1" ht="13.5">
      <c r="A322" s="65"/>
      <c r="B322" s="97" t="s">
        <v>904</v>
      </c>
      <c r="C322" s="99" t="s">
        <v>763</v>
      </c>
      <c r="D322" s="104"/>
      <c r="E322" s="112">
        <f>E323+E328+E339+E342+E333+E336</f>
        <v>39597812.619999997</v>
      </c>
      <c r="F322" s="112">
        <f>F323+F328+F339+F342+F333+F336</f>
        <v>0</v>
      </c>
      <c r="G322" s="109">
        <f t="shared" si="74"/>
        <v>39597812.619999997</v>
      </c>
      <c r="H322" s="112">
        <f>H323+H328+H339+H342+H333+H336</f>
        <v>42698204.490000002</v>
      </c>
      <c r="I322" s="112">
        <f>I323+I328+I339+I342+I333+I336</f>
        <v>0</v>
      </c>
      <c r="J322" s="109">
        <f t="shared" si="75"/>
        <v>42698204.490000002</v>
      </c>
      <c r="K322" s="112">
        <f>K323+K328+K339+K342+K333+K336</f>
        <v>51250254.239999995</v>
      </c>
      <c r="L322" s="112">
        <f>L323+L328+L339+L342+L333+L336</f>
        <v>0</v>
      </c>
      <c r="M322" s="109">
        <f t="shared" si="76"/>
        <v>51250254.239999995</v>
      </c>
      <c r="N322" s="149"/>
    </row>
    <row r="323" spans="1:14" s="62" customFormat="1">
      <c r="A323" s="63"/>
      <c r="B323" s="78" t="s">
        <v>78</v>
      </c>
      <c r="C323" s="81" t="s">
        <v>860</v>
      </c>
      <c r="D323" s="82"/>
      <c r="E323" s="107">
        <f>E324+E326</f>
        <v>1400341.15</v>
      </c>
      <c r="F323" s="107">
        <f>F324+F326</f>
        <v>0</v>
      </c>
      <c r="G323" s="111">
        <f t="shared" si="74"/>
        <v>1400341.15</v>
      </c>
      <c r="H323" s="107">
        <f>H324+H326</f>
        <v>1471425.9</v>
      </c>
      <c r="I323" s="107">
        <f>I324+I326</f>
        <v>0</v>
      </c>
      <c r="J323" s="111">
        <f t="shared" si="75"/>
        <v>1471425.9</v>
      </c>
      <c r="K323" s="107">
        <f>K324+K326</f>
        <v>1497498.9100000001</v>
      </c>
      <c r="L323" s="107">
        <f>L324+L326</f>
        <v>0</v>
      </c>
      <c r="M323" s="111">
        <f t="shared" si="76"/>
        <v>1497498.9100000001</v>
      </c>
      <c r="N323" s="150"/>
    </row>
    <row r="324" spans="1:14" s="62" customFormat="1" ht="36">
      <c r="A324" s="63"/>
      <c r="B324" s="78" t="s">
        <v>411</v>
      </c>
      <c r="C324" s="81" t="s">
        <v>860</v>
      </c>
      <c r="D324" s="81" t="s">
        <v>130</v>
      </c>
      <c r="E324" s="107">
        <f>E325</f>
        <v>812341.15</v>
      </c>
      <c r="F324" s="107">
        <f>F325</f>
        <v>0</v>
      </c>
      <c r="G324" s="111">
        <f t="shared" si="74"/>
        <v>812341.15</v>
      </c>
      <c r="H324" s="107">
        <f>H325</f>
        <v>857425.9</v>
      </c>
      <c r="I324" s="107">
        <f>I325</f>
        <v>0</v>
      </c>
      <c r="J324" s="111">
        <f t="shared" si="75"/>
        <v>857425.9</v>
      </c>
      <c r="K324" s="107">
        <f>K325</f>
        <v>852498.91</v>
      </c>
      <c r="L324" s="107">
        <f>L325</f>
        <v>0</v>
      </c>
      <c r="M324" s="111">
        <f t="shared" si="76"/>
        <v>852498.91</v>
      </c>
      <c r="N324" s="150"/>
    </row>
    <row r="325" spans="1:14" s="62" customFormat="1">
      <c r="A325" s="63"/>
      <c r="B325" s="78" t="s">
        <v>277</v>
      </c>
      <c r="C325" s="81" t="s">
        <v>860</v>
      </c>
      <c r="D325" s="81" t="s">
        <v>113</v>
      </c>
      <c r="E325" s="107">
        <v>812341.15</v>
      </c>
      <c r="F325" s="107"/>
      <c r="G325" s="111">
        <f t="shared" si="74"/>
        <v>812341.15</v>
      </c>
      <c r="H325" s="110">
        <v>857425.9</v>
      </c>
      <c r="I325" s="107"/>
      <c r="J325" s="111">
        <f t="shared" si="75"/>
        <v>857425.9</v>
      </c>
      <c r="K325" s="107">
        <v>852498.91</v>
      </c>
      <c r="L325" s="107"/>
      <c r="M325" s="111">
        <f t="shared" si="76"/>
        <v>852498.91</v>
      </c>
      <c r="N325" s="150"/>
    </row>
    <row r="326" spans="1:14" s="62" customFormat="1">
      <c r="A326" s="63"/>
      <c r="B326" s="78" t="s">
        <v>131</v>
      </c>
      <c r="C326" s="81" t="s">
        <v>860</v>
      </c>
      <c r="D326" s="81" t="s">
        <v>132</v>
      </c>
      <c r="E326" s="107">
        <f>E327</f>
        <v>588000</v>
      </c>
      <c r="F326" s="107">
        <f>F327</f>
        <v>0</v>
      </c>
      <c r="G326" s="111">
        <f t="shared" si="74"/>
        <v>588000</v>
      </c>
      <c r="H326" s="107">
        <f>H327</f>
        <v>614000</v>
      </c>
      <c r="I326" s="107">
        <f>I327</f>
        <v>0</v>
      </c>
      <c r="J326" s="111">
        <f t="shared" si="75"/>
        <v>614000</v>
      </c>
      <c r="K326" s="107">
        <f>K327</f>
        <v>645000</v>
      </c>
      <c r="L326" s="107">
        <f>L327</f>
        <v>0</v>
      </c>
      <c r="M326" s="111">
        <f t="shared" si="76"/>
        <v>645000</v>
      </c>
      <c r="N326" s="150"/>
    </row>
    <row r="327" spans="1:14" s="62" customFormat="1">
      <c r="A327" s="63"/>
      <c r="B327" s="78" t="s">
        <v>77</v>
      </c>
      <c r="C327" s="81" t="s">
        <v>860</v>
      </c>
      <c r="D327" s="81" t="s">
        <v>73</v>
      </c>
      <c r="E327" s="107">
        <v>588000</v>
      </c>
      <c r="F327" s="107"/>
      <c r="G327" s="111">
        <f t="shared" si="74"/>
        <v>588000</v>
      </c>
      <c r="H327" s="110">
        <v>614000</v>
      </c>
      <c r="I327" s="107"/>
      <c r="J327" s="111">
        <f t="shared" si="75"/>
        <v>614000</v>
      </c>
      <c r="K327" s="107">
        <v>645000</v>
      </c>
      <c r="L327" s="107"/>
      <c r="M327" s="111">
        <f t="shared" si="76"/>
        <v>645000</v>
      </c>
      <c r="N327" s="150"/>
    </row>
    <row r="328" spans="1:14" s="62" customFormat="1" ht="48">
      <c r="A328" s="63"/>
      <c r="B328" s="78" t="s">
        <v>961</v>
      </c>
      <c r="C328" s="81" t="s">
        <v>1037</v>
      </c>
      <c r="D328" s="81"/>
      <c r="E328" s="107">
        <f>E329+E331</f>
        <v>36197471.469999999</v>
      </c>
      <c r="F328" s="107">
        <f>F329+F331</f>
        <v>0</v>
      </c>
      <c r="G328" s="111">
        <f t="shared" si="74"/>
        <v>36197471.469999999</v>
      </c>
      <c r="H328" s="107">
        <f>H329+H331</f>
        <v>39226778.590000004</v>
      </c>
      <c r="I328" s="107">
        <f>I329+I331</f>
        <v>0</v>
      </c>
      <c r="J328" s="111">
        <f t="shared" si="75"/>
        <v>39226778.590000004</v>
      </c>
      <c r="K328" s="107">
        <f>K329+K331</f>
        <v>47752755.329999998</v>
      </c>
      <c r="L328" s="107">
        <f>L329+L331</f>
        <v>0</v>
      </c>
      <c r="M328" s="111">
        <f t="shared" si="76"/>
        <v>47752755.329999998</v>
      </c>
      <c r="N328" s="150"/>
    </row>
    <row r="329" spans="1:14" s="62" customFormat="1">
      <c r="A329" s="63"/>
      <c r="B329" s="79" t="s">
        <v>131</v>
      </c>
      <c r="C329" s="81" t="s">
        <v>1037</v>
      </c>
      <c r="D329" s="81" t="s">
        <v>132</v>
      </c>
      <c r="E329" s="107">
        <f t="shared" ref="E329:L329" si="83">E330</f>
        <v>36197471.469999999</v>
      </c>
      <c r="F329" s="107">
        <f t="shared" si="83"/>
        <v>0</v>
      </c>
      <c r="G329" s="111">
        <f t="shared" si="74"/>
        <v>36197471.469999999</v>
      </c>
      <c r="H329" s="107">
        <f t="shared" si="83"/>
        <v>39226778.590000004</v>
      </c>
      <c r="I329" s="107">
        <f t="shared" si="83"/>
        <v>0</v>
      </c>
      <c r="J329" s="111">
        <f t="shared" si="75"/>
        <v>39226778.590000004</v>
      </c>
      <c r="K329" s="107">
        <f t="shared" si="83"/>
        <v>47752755.329999998</v>
      </c>
      <c r="L329" s="107">
        <f t="shared" si="83"/>
        <v>0</v>
      </c>
      <c r="M329" s="111">
        <f t="shared" si="76"/>
        <v>47752755.329999998</v>
      </c>
      <c r="N329" s="150"/>
    </row>
    <row r="330" spans="1:14" s="62" customFormat="1" ht="12" customHeight="1">
      <c r="A330" s="63"/>
      <c r="B330" s="79" t="s">
        <v>410</v>
      </c>
      <c r="C330" s="81" t="s">
        <v>1037</v>
      </c>
      <c r="D330" s="81" t="s">
        <v>73</v>
      </c>
      <c r="E330" s="107">
        <v>36197471.469999999</v>
      </c>
      <c r="F330" s="107"/>
      <c r="G330" s="111">
        <f t="shared" si="74"/>
        <v>36197471.469999999</v>
      </c>
      <c r="H330" s="107">
        <v>39226778.590000004</v>
      </c>
      <c r="I330" s="107"/>
      <c r="J330" s="111">
        <f t="shared" si="75"/>
        <v>39226778.590000004</v>
      </c>
      <c r="K330" s="107">
        <v>47752755.329999998</v>
      </c>
      <c r="L330" s="107"/>
      <c r="M330" s="111">
        <f t="shared" si="76"/>
        <v>47752755.329999998</v>
      </c>
      <c r="N330" s="150"/>
    </row>
    <row r="331" spans="1:14" s="62" customFormat="1" hidden="1">
      <c r="A331" s="63"/>
      <c r="B331" s="78" t="s">
        <v>778</v>
      </c>
      <c r="C331" s="81" t="s">
        <v>861</v>
      </c>
      <c r="D331" s="81" t="s">
        <v>128</v>
      </c>
      <c r="E331" s="107">
        <f>E332</f>
        <v>0</v>
      </c>
      <c r="F331" s="107">
        <f>F332</f>
        <v>0</v>
      </c>
      <c r="G331" s="107">
        <f t="shared" si="74"/>
        <v>0</v>
      </c>
      <c r="H331" s="107">
        <f>H332</f>
        <v>0</v>
      </c>
      <c r="I331" s="107">
        <f>I332</f>
        <v>0</v>
      </c>
      <c r="J331" s="107">
        <f t="shared" si="75"/>
        <v>0</v>
      </c>
      <c r="K331" s="107">
        <f>K332</f>
        <v>0</v>
      </c>
      <c r="L331" s="107">
        <f>L332</f>
        <v>0</v>
      </c>
      <c r="M331" s="107">
        <f t="shared" si="76"/>
        <v>0</v>
      </c>
      <c r="N331" s="150"/>
    </row>
    <row r="332" spans="1:14" s="62" customFormat="1" hidden="1">
      <c r="A332" s="63"/>
      <c r="B332" s="78" t="s">
        <v>106</v>
      </c>
      <c r="C332" s="81" t="s">
        <v>861</v>
      </c>
      <c r="D332" s="81" t="s">
        <v>107</v>
      </c>
      <c r="E332" s="107"/>
      <c r="F332" s="107"/>
      <c r="G332" s="107">
        <f t="shared" si="74"/>
        <v>0</v>
      </c>
      <c r="H332" s="110"/>
      <c r="I332" s="107"/>
      <c r="J332" s="107">
        <f t="shared" si="75"/>
        <v>0</v>
      </c>
      <c r="K332" s="107"/>
      <c r="L332" s="107"/>
      <c r="M332" s="107">
        <f t="shared" si="76"/>
        <v>0</v>
      </c>
      <c r="N332" s="150"/>
    </row>
    <row r="333" spans="1:14" s="62" customFormat="1" hidden="1">
      <c r="A333" s="63"/>
      <c r="B333" s="78" t="s">
        <v>862</v>
      </c>
      <c r="C333" s="81" t="s">
        <v>863</v>
      </c>
      <c r="D333" s="81"/>
      <c r="E333" s="107">
        <f>E334</f>
        <v>0</v>
      </c>
      <c r="F333" s="107">
        <f>F334</f>
        <v>0</v>
      </c>
      <c r="G333" s="107">
        <f t="shared" si="74"/>
        <v>0</v>
      </c>
      <c r="H333" s="107">
        <f>H334</f>
        <v>0</v>
      </c>
      <c r="I333" s="107">
        <f>I334</f>
        <v>0</v>
      </c>
      <c r="J333" s="107">
        <f t="shared" si="75"/>
        <v>0</v>
      </c>
      <c r="K333" s="107">
        <f>K334</f>
        <v>0</v>
      </c>
      <c r="L333" s="107">
        <f>L334</f>
        <v>0</v>
      </c>
      <c r="M333" s="107">
        <f t="shared" si="76"/>
        <v>0</v>
      </c>
      <c r="N333" s="150"/>
    </row>
    <row r="334" spans="1:14" s="62" customFormat="1" hidden="1">
      <c r="A334" s="63"/>
      <c r="B334" s="78" t="s">
        <v>829</v>
      </c>
      <c r="C334" s="81" t="s">
        <v>863</v>
      </c>
      <c r="D334" s="81" t="s">
        <v>132</v>
      </c>
      <c r="E334" s="107">
        <f>E335</f>
        <v>0</v>
      </c>
      <c r="F334" s="107">
        <f>F335</f>
        <v>0</v>
      </c>
      <c r="G334" s="107">
        <f t="shared" si="74"/>
        <v>0</v>
      </c>
      <c r="H334" s="107">
        <f>H335</f>
        <v>0</v>
      </c>
      <c r="I334" s="107">
        <f>I335</f>
        <v>0</v>
      </c>
      <c r="J334" s="107">
        <f t="shared" si="75"/>
        <v>0</v>
      </c>
      <c r="K334" s="107">
        <f>K335</f>
        <v>0</v>
      </c>
      <c r="L334" s="107">
        <f>L335</f>
        <v>0</v>
      </c>
      <c r="M334" s="107">
        <f t="shared" si="76"/>
        <v>0</v>
      </c>
      <c r="N334" s="150"/>
    </row>
    <row r="335" spans="1:14" s="62" customFormat="1" hidden="1">
      <c r="A335" s="63"/>
      <c r="B335" s="78" t="s">
        <v>77</v>
      </c>
      <c r="C335" s="81" t="s">
        <v>863</v>
      </c>
      <c r="D335" s="81" t="s">
        <v>73</v>
      </c>
      <c r="E335" s="107"/>
      <c r="F335" s="107"/>
      <c r="G335" s="107">
        <f t="shared" si="74"/>
        <v>0</v>
      </c>
      <c r="H335" s="110"/>
      <c r="I335" s="107"/>
      <c r="J335" s="107">
        <f t="shared" si="75"/>
        <v>0</v>
      </c>
      <c r="K335" s="107"/>
      <c r="L335" s="107"/>
      <c r="M335" s="107">
        <f t="shared" si="76"/>
        <v>0</v>
      </c>
      <c r="N335" s="150"/>
    </row>
    <row r="336" spans="1:14" s="62" customFormat="1" ht="24">
      <c r="A336" s="63"/>
      <c r="B336" s="78" t="s">
        <v>1014</v>
      </c>
      <c r="C336" s="81" t="s">
        <v>1015</v>
      </c>
      <c r="D336" s="81"/>
      <c r="E336" s="107">
        <f>E337</f>
        <v>2000000</v>
      </c>
      <c r="F336" s="107">
        <f>F337</f>
        <v>0</v>
      </c>
      <c r="G336" s="107">
        <f t="shared" si="74"/>
        <v>2000000</v>
      </c>
      <c r="H336" s="107">
        <f t="shared" ref="H336:K337" si="84">H337</f>
        <v>2000000</v>
      </c>
      <c r="I336" s="107">
        <f>I337</f>
        <v>0</v>
      </c>
      <c r="J336" s="107">
        <f t="shared" si="75"/>
        <v>2000000</v>
      </c>
      <c r="K336" s="107">
        <f t="shared" si="84"/>
        <v>2000000</v>
      </c>
      <c r="L336" s="107">
        <f>L337</f>
        <v>0</v>
      </c>
      <c r="M336" s="107">
        <f t="shared" si="76"/>
        <v>2000000</v>
      </c>
      <c r="N336" s="150"/>
    </row>
    <row r="337" spans="1:14" s="62" customFormat="1">
      <c r="A337" s="63"/>
      <c r="B337" s="78" t="s">
        <v>829</v>
      </c>
      <c r="C337" s="81" t="s">
        <v>1015</v>
      </c>
      <c r="D337" s="81" t="s">
        <v>132</v>
      </c>
      <c r="E337" s="107">
        <f>E338</f>
        <v>2000000</v>
      </c>
      <c r="F337" s="107">
        <f>F338</f>
        <v>0</v>
      </c>
      <c r="G337" s="107">
        <f t="shared" si="74"/>
        <v>2000000</v>
      </c>
      <c r="H337" s="107">
        <f t="shared" si="84"/>
        <v>2000000</v>
      </c>
      <c r="I337" s="107">
        <f>I338</f>
        <v>0</v>
      </c>
      <c r="J337" s="107">
        <f t="shared" si="75"/>
        <v>2000000</v>
      </c>
      <c r="K337" s="107">
        <f t="shared" si="84"/>
        <v>2000000</v>
      </c>
      <c r="L337" s="107">
        <f>L338</f>
        <v>0</v>
      </c>
      <c r="M337" s="107">
        <f t="shared" si="76"/>
        <v>2000000</v>
      </c>
      <c r="N337" s="150"/>
    </row>
    <row r="338" spans="1:14" s="62" customFormat="1" ht="11.25" customHeight="1">
      <c r="A338" s="63"/>
      <c r="B338" s="78" t="s">
        <v>77</v>
      </c>
      <c r="C338" s="81" t="s">
        <v>1015</v>
      </c>
      <c r="D338" s="81" t="s">
        <v>73</v>
      </c>
      <c r="E338" s="107">
        <v>2000000</v>
      </c>
      <c r="F338" s="107"/>
      <c r="G338" s="107">
        <f t="shared" si="74"/>
        <v>2000000</v>
      </c>
      <c r="H338" s="107">
        <v>2000000</v>
      </c>
      <c r="I338" s="107"/>
      <c r="J338" s="107">
        <f t="shared" si="75"/>
        <v>2000000</v>
      </c>
      <c r="K338" s="107">
        <v>2000000</v>
      </c>
      <c r="L338" s="107"/>
      <c r="M338" s="107">
        <f t="shared" si="76"/>
        <v>2000000</v>
      </c>
      <c r="N338" s="150"/>
    </row>
    <row r="339" spans="1:14" s="62" customFormat="1" ht="24" hidden="1">
      <c r="A339" s="63"/>
      <c r="B339" s="78" t="s">
        <v>777</v>
      </c>
      <c r="C339" s="81" t="s">
        <v>932</v>
      </c>
      <c r="D339" s="81"/>
      <c r="E339" s="107">
        <f>E340</f>
        <v>0</v>
      </c>
      <c r="F339" s="107">
        <f>F340</f>
        <v>0</v>
      </c>
      <c r="G339" s="107">
        <f>E339+F339</f>
        <v>0</v>
      </c>
      <c r="H339" s="107">
        <f t="shared" ref="H339:K340" si="85">H340</f>
        <v>0</v>
      </c>
      <c r="I339" s="107">
        <f>I340</f>
        <v>0</v>
      </c>
      <c r="J339" s="107">
        <f>H339+I339</f>
        <v>0</v>
      </c>
      <c r="K339" s="107">
        <f t="shared" si="85"/>
        <v>0</v>
      </c>
      <c r="L339" s="107">
        <f>L340</f>
        <v>0</v>
      </c>
      <c r="M339" s="107">
        <f>K339+L339</f>
        <v>0</v>
      </c>
      <c r="N339" s="150"/>
    </row>
    <row r="340" spans="1:14" s="62" customFormat="1" hidden="1">
      <c r="A340" s="63"/>
      <c r="B340" s="78" t="s">
        <v>829</v>
      </c>
      <c r="C340" s="81" t="s">
        <v>932</v>
      </c>
      <c r="D340" s="81" t="s">
        <v>132</v>
      </c>
      <c r="E340" s="107">
        <f>E341</f>
        <v>0</v>
      </c>
      <c r="F340" s="107">
        <f>F341</f>
        <v>0</v>
      </c>
      <c r="G340" s="107">
        <f>E340+F340</f>
        <v>0</v>
      </c>
      <c r="H340" s="107">
        <f t="shared" si="85"/>
        <v>0</v>
      </c>
      <c r="I340" s="107">
        <f>I341</f>
        <v>0</v>
      </c>
      <c r="J340" s="107">
        <f>H340+I340</f>
        <v>0</v>
      </c>
      <c r="K340" s="107">
        <f t="shared" si="85"/>
        <v>0</v>
      </c>
      <c r="L340" s="107">
        <f>L341</f>
        <v>0</v>
      </c>
      <c r="M340" s="107">
        <f>K340+L340</f>
        <v>0</v>
      </c>
      <c r="N340" s="150"/>
    </row>
    <row r="341" spans="1:14" s="62" customFormat="1" hidden="1">
      <c r="A341" s="63"/>
      <c r="B341" s="78" t="s">
        <v>77</v>
      </c>
      <c r="C341" s="81" t="s">
        <v>932</v>
      </c>
      <c r="D341" s="81" t="s">
        <v>73</v>
      </c>
      <c r="E341" s="107"/>
      <c r="F341" s="107"/>
      <c r="G341" s="107">
        <f>E341+F341</f>
        <v>0</v>
      </c>
      <c r="H341" s="107"/>
      <c r="I341" s="107"/>
      <c r="J341" s="107">
        <f>H341+I341</f>
        <v>0</v>
      </c>
      <c r="K341" s="107"/>
      <c r="L341" s="107"/>
      <c r="M341" s="107">
        <f>K341+L341</f>
        <v>0</v>
      </c>
      <c r="N341" s="150"/>
    </row>
    <row r="342" spans="1:14" s="62" customFormat="1" ht="24" hidden="1">
      <c r="A342" s="63"/>
      <c r="B342" s="78" t="s">
        <v>851</v>
      </c>
      <c r="C342" s="81" t="s">
        <v>852</v>
      </c>
      <c r="D342" s="81"/>
      <c r="E342" s="107">
        <f>E343</f>
        <v>0</v>
      </c>
      <c r="F342" s="107">
        <f>F343</f>
        <v>0</v>
      </c>
      <c r="G342" s="107">
        <f t="shared" si="74"/>
        <v>0</v>
      </c>
      <c r="H342" s="107">
        <f>H343</f>
        <v>0</v>
      </c>
      <c r="I342" s="107">
        <f>I343</f>
        <v>0</v>
      </c>
      <c r="J342" s="107">
        <f t="shared" si="75"/>
        <v>0</v>
      </c>
      <c r="K342" s="107">
        <f>K343</f>
        <v>0</v>
      </c>
      <c r="L342" s="107">
        <f>L343</f>
        <v>0</v>
      </c>
      <c r="M342" s="107">
        <f t="shared" si="76"/>
        <v>0</v>
      </c>
      <c r="N342" s="150"/>
    </row>
    <row r="343" spans="1:14" s="62" customFormat="1" hidden="1">
      <c r="A343" s="63"/>
      <c r="B343" s="78" t="s">
        <v>829</v>
      </c>
      <c r="C343" s="81" t="s">
        <v>852</v>
      </c>
      <c r="D343" s="81" t="s">
        <v>132</v>
      </c>
      <c r="E343" s="107">
        <f>E344</f>
        <v>0</v>
      </c>
      <c r="F343" s="107">
        <f>F344</f>
        <v>0</v>
      </c>
      <c r="G343" s="107">
        <f t="shared" si="74"/>
        <v>0</v>
      </c>
      <c r="H343" s="107">
        <f>H344</f>
        <v>0</v>
      </c>
      <c r="I343" s="107">
        <f>I344</f>
        <v>0</v>
      </c>
      <c r="J343" s="107">
        <f t="shared" si="75"/>
        <v>0</v>
      </c>
      <c r="K343" s="107">
        <f>K344</f>
        <v>0</v>
      </c>
      <c r="L343" s="107">
        <f>L344</f>
        <v>0</v>
      </c>
      <c r="M343" s="107">
        <f t="shared" si="76"/>
        <v>0</v>
      </c>
      <c r="N343" s="150"/>
    </row>
    <row r="344" spans="1:14" s="62" customFormat="1" hidden="1">
      <c r="A344" s="63"/>
      <c r="B344" s="78" t="s">
        <v>77</v>
      </c>
      <c r="C344" s="81" t="s">
        <v>852</v>
      </c>
      <c r="D344" s="81" t="s">
        <v>73</v>
      </c>
      <c r="E344" s="107"/>
      <c r="F344" s="107"/>
      <c r="G344" s="107">
        <f t="shared" si="74"/>
        <v>0</v>
      </c>
      <c r="H344" s="110"/>
      <c r="I344" s="107"/>
      <c r="J344" s="107">
        <f t="shared" si="75"/>
        <v>0</v>
      </c>
      <c r="K344" s="107"/>
      <c r="L344" s="107"/>
      <c r="M344" s="107">
        <f t="shared" si="76"/>
        <v>0</v>
      </c>
      <c r="N344" s="150"/>
    </row>
    <row r="345" spans="1:14" s="64" customFormat="1" ht="15.75" customHeight="1">
      <c r="A345" s="65"/>
      <c r="B345" s="97" t="s">
        <v>905</v>
      </c>
      <c r="C345" s="99" t="s">
        <v>820</v>
      </c>
      <c r="D345" s="99"/>
      <c r="E345" s="112">
        <f>E346+E352+E349+E357+E363+E360+E366</f>
        <v>7200000</v>
      </c>
      <c r="F345" s="112">
        <f>F346+F352+F349+F357+F363+F360+F366</f>
        <v>0</v>
      </c>
      <c r="G345" s="109">
        <f t="shared" si="74"/>
        <v>7200000</v>
      </c>
      <c r="H345" s="112">
        <f>H346+H352+H349+H357+H363+H360+H366</f>
        <v>0</v>
      </c>
      <c r="I345" s="112">
        <f>I346+I352+I349+I357+I363+I360+I366</f>
        <v>0</v>
      </c>
      <c r="J345" s="109">
        <f t="shared" si="75"/>
        <v>0</v>
      </c>
      <c r="K345" s="112">
        <f>K346+K352+K349+K357+K363+K360+K366</f>
        <v>0</v>
      </c>
      <c r="L345" s="112">
        <f>L346+L352+L349+L357+L363+L360+L366</f>
        <v>0</v>
      </c>
      <c r="M345" s="109">
        <f t="shared" si="76"/>
        <v>0</v>
      </c>
      <c r="N345" s="149"/>
    </row>
    <row r="346" spans="1:14" s="62" customFormat="1" ht="24" hidden="1">
      <c r="A346" s="61"/>
      <c r="B346" s="78" t="s">
        <v>785</v>
      </c>
      <c r="C346" s="81" t="s">
        <v>821</v>
      </c>
      <c r="D346" s="82"/>
      <c r="E346" s="107">
        <f t="shared" ref="E346:L347" si="86">E347</f>
        <v>0</v>
      </c>
      <c r="F346" s="107">
        <f t="shared" si="86"/>
        <v>0</v>
      </c>
      <c r="G346" s="108">
        <f t="shared" si="74"/>
        <v>0</v>
      </c>
      <c r="H346" s="107">
        <f t="shared" si="86"/>
        <v>0</v>
      </c>
      <c r="I346" s="107">
        <f t="shared" si="86"/>
        <v>0</v>
      </c>
      <c r="J346" s="108">
        <f t="shared" si="75"/>
        <v>0</v>
      </c>
      <c r="K346" s="107">
        <f t="shared" si="86"/>
        <v>0</v>
      </c>
      <c r="L346" s="107">
        <f t="shared" si="86"/>
        <v>0</v>
      </c>
      <c r="M346" s="108">
        <f t="shared" si="76"/>
        <v>0</v>
      </c>
      <c r="N346" s="150"/>
    </row>
    <row r="347" spans="1:14" s="62" customFormat="1" ht="13.5" hidden="1">
      <c r="A347" s="61"/>
      <c r="B347" s="78" t="s">
        <v>778</v>
      </c>
      <c r="C347" s="81" t="s">
        <v>821</v>
      </c>
      <c r="D347" s="82" t="s">
        <v>128</v>
      </c>
      <c r="E347" s="107">
        <f t="shared" si="86"/>
        <v>0</v>
      </c>
      <c r="F347" s="107">
        <f t="shared" si="86"/>
        <v>0</v>
      </c>
      <c r="G347" s="108">
        <f t="shared" si="74"/>
        <v>0</v>
      </c>
      <c r="H347" s="107">
        <f t="shared" si="86"/>
        <v>0</v>
      </c>
      <c r="I347" s="107">
        <f t="shared" si="86"/>
        <v>0</v>
      </c>
      <c r="J347" s="108">
        <f t="shared" si="75"/>
        <v>0</v>
      </c>
      <c r="K347" s="107">
        <f t="shared" si="86"/>
        <v>0</v>
      </c>
      <c r="L347" s="107">
        <f t="shared" si="86"/>
        <v>0</v>
      </c>
      <c r="M347" s="108">
        <f t="shared" si="76"/>
        <v>0</v>
      </c>
      <c r="N347" s="150"/>
    </row>
    <row r="348" spans="1:14" s="62" customFormat="1" ht="13.5" hidden="1">
      <c r="A348" s="61"/>
      <c r="B348" s="78" t="s">
        <v>106</v>
      </c>
      <c r="C348" s="81" t="s">
        <v>821</v>
      </c>
      <c r="D348" s="82" t="s">
        <v>107</v>
      </c>
      <c r="E348" s="107"/>
      <c r="F348" s="107"/>
      <c r="G348" s="108">
        <f t="shared" si="74"/>
        <v>0</v>
      </c>
      <c r="H348" s="107"/>
      <c r="I348" s="107"/>
      <c r="J348" s="108">
        <f t="shared" si="75"/>
        <v>0</v>
      </c>
      <c r="K348" s="107"/>
      <c r="L348" s="107"/>
      <c r="M348" s="108">
        <f t="shared" si="76"/>
        <v>0</v>
      </c>
      <c r="N348" s="150"/>
    </row>
    <row r="349" spans="1:14" s="62" customFormat="1" ht="13.5" hidden="1">
      <c r="A349" s="61"/>
      <c r="B349" s="78" t="s">
        <v>36</v>
      </c>
      <c r="C349" s="81" t="s">
        <v>832</v>
      </c>
      <c r="D349" s="82"/>
      <c r="E349" s="107">
        <f t="shared" ref="E349:L350" si="87">E350</f>
        <v>0</v>
      </c>
      <c r="F349" s="107">
        <f t="shared" si="87"/>
        <v>0</v>
      </c>
      <c r="G349" s="111">
        <f t="shared" si="74"/>
        <v>0</v>
      </c>
      <c r="H349" s="107">
        <f t="shared" si="87"/>
        <v>0</v>
      </c>
      <c r="I349" s="107">
        <f t="shared" si="87"/>
        <v>0</v>
      </c>
      <c r="J349" s="111">
        <f t="shared" si="75"/>
        <v>0</v>
      </c>
      <c r="K349" s="107">
        <f t="shared" si="87"/>
        <v>0</v>
      </c>
      <c r="L349" s="107">
        <f t="shared" si="87"/>
        <v>0</v>
      </c>
      <c r="M349" s="111">
        <f t="shared" si="76"/>
        <v>0</v>
      </c>
      <c r="N349" s="150"/>
    </row>
    <row r="350" spans="1:14" s="62" customFormat="1" ht="13.5" hidden="1">
      <c r="A350" s="61"/>
      <c r="B350" s="78" t="s">
        <v>829</v>
      </c>
      <c r="C350" s="81" t="s">
        <v>832</v>
      </c>
      <c r="D350" s="82" t="s">
        <v>132</v>
      </c>
      <c r="E350" s="107">
        <f t="shared" si="87"/>
        <v>0</v>
      </c>
      <c r="F350" s="107">
        <f t="shared" si="87"/>
        <v>0</v>
      </c>
      <c r="G350" s="111">
        <f t="shared" si="74"/>
        <v>0</v>
      </c>
      <c r="H350" s="107">
        <f t="shared" si="87"/>
        <v>0</v>
      </c>
      <c r="I350" s="107">
        <f t="shared" si="87"/>
        <v>0</v>
      </c>
      <c r="J350" s="111">
        <f t="shared" si="75"/>
        <v>0</v>
      </c>
      <c r="K350" s="107">
        <f t="shared" si="87"/>
        <v>0</v>
      </c>
      <c r="L350" s="107">
        <f t="shared" si="87"/>
        <v>0</v>
      </c>
      <c r="M350" s="111">
        <f t="shared" si="76"/>
        <v>0</v>
      </c>
      <c r="N350" s="150"/>
    </row>
    <row r="351" spans="1:14" s="62" customFormat="1" ht="13.5" hidden="1">
      <c r="A351" s="61"/>
      <c r="B351" s="78" t="s">
        <v>77</v>
      </c>
      <c r="C351" s="81" t="s">
        <v>832</v>
      </c>
      <c r="D351" s="82" t="s">
        <v>73</v>
      </c>
      <c r="E351" s="107"/>
      <c r="F351" s="107"/>
      <c r="G351" s="111">
        <f t="shared" si="74"/>
        <v>0</v>
      </c>
      <c r="H351" s="107"/>
      <c r="I351" s="107"/>
      <c r="J351" s="111">
        <f t="shared" si="75"/>
        <v>0</v>
      </c>
      <c r="K351" s="107"/>
      <c r="L351" s="107"/>
      <c r="M351" s="111">
        <f t="shared" si="76"/>
        <v>0</v>
      </c>
      <c r="N351" s="150"/>
    </row>
    <row r="352" spans="1:14" s="62" customFormat="1" ht="24" hidden="1">
      <c r="A352" s="61"/>
      <c r="B352" s="78" t="s">
        <v>830</v>
      </c>
      <c r="C352" s="81" t="s">
        <v>831</v>
      </c>
      <c r="D352" s="82"/>
      <c r="E352" s="107">
        <f>E355+E353</f>
        <v>0</v>
      </c>
      <c r="F352" s="107">
        <f>F355+F353</f>
        <v>0</v>
      </c>
      <c r="G352" s="111">
        <f t="shared" si="74"/>
        <v>0</v>
      </c>
      <c r="H352" s="107">
        <f>H355+H353</f>
        <v>0</v>
      </c>
      <c r="I352" s="107">
        <f>I355+I353</f>
        <v>0</v>
      </c>
      <c r="J352" s="111">
        <f t="shared" si="75"/>
        <v>0</v>
      </c>
      <c r="K352" s="107">
        <f>K355+K353</f>
        <v>0</v>
      </c>
      <c r="L352" s="107">
        <f>L355+L353</f>
        <v>0</v>
      </c>
      <c r="M352" s="111">
        <f t="shared" si="76"/>
        <v>0</v>
      </c>
      <c r="N352" s="150"/>
    </row>
    <row r="353" spans="1:14" s="62" customFormat="1" ht="13.5" hidden="1">
      <c r="A353" s="61"/>
      <c r="B353" s="78" t="s">
        <v>829</v>
      </c>
      <c r="C353" s="81" t="s">
        <v>831</v>
      </c>
      <c r="D353" s="82" t="s">
        <v>132</v>
      </c>
      <c r="E353" s="107">
        <f>E354</f>
        <v>0</v>
      </c>
      <c r="F353" s="107">
        <f>F354</f>
        <v>0</v>
      </c>
      <c r="G353" s="107">
        <f t="shared" si="74"/>
        <v>0</v>
      </c>
      <c r="H353" s="107">
        <f>H354</f>
        <v>0</v>
      </c>
      <c r="I353" s="107">
        <f>I354</f>
        <v>0</v>
      </c>
      <c r="J353" s="107">
        <f t="shared" si="75"/>
        <v>0</v>
      </c>
      <c r="K353" s="107">
        <f>K354</f>
        <v>0</v>
      </c>
      <c r="L353" s="107">
        <f>L354</f>
        <v>0</v>
      </c>
      <c r="M353" s="107">
        <f t="shared" si="76"/>
        <v>0</v>
      </c>
      <c r="N353" s="150"/>
    </row>
    <row r="354" spans="1:14" s="62" customFormat="1" ht="13.5" hidden="1">
      <c r="A354" s="61"/>
      <c r="B354" s="78" t="s">
        <v>77</v>
      </c>
      <c r="C354" s="81" t="s">
        <v>831</v>
      </c>
      <c r="D354" s="82" t="s">
        <v>73</v>
      </c>
      <c r="E354" s="107"/>
      <c r="F354" s="107"/>
      <c r="G354" s="107">
        <f t="shared" si="74"/>
        <v>0</v>
      </c>
      <c r="H354" s="110"/>
      <c r="I354" s="107"/>
      <c r="J354" s="107">
        <f t="shared" si="75"/>
        <v>0</v>
      </c>
      <c r="K354" s="107"/>
      <c r="L354" s="107"/>
      <c r="M354" s="107">
        <f t="shared" si="76"/>
        <v>0</v>
      </c>
      <c r="N354" s="150"/>
    </row>
    <row r="355" spans="1:14" s="62" customFormat="1" ht="13.5" hidden="1">
      <c r="A355" s="61"/>
      <c r="B355" s="78" t="s">
        <v>778</v>
      </c>
      <c r="C355" s="81" t="s">
        <v>831</v>
      </c>
      <c r="D355" s="82" t="s">
        <v>128</v>
      </c>
      <c r="E355" s="107">
        <f t="shared" ref="E355:L355" si="88">E356</f>
        <v>0</v>
      </c>
      <c r="F355" s="107">
        <f t="shared" si="88"/>
        <v>0</v>
      </c>
      <c r="G355" s="111">
        <f t="shared" si="74"/>
        <v>0</v>
      </c>
      <c r="H355" s="107">
        <f t="shared" si="88"/>
        <v>0</v>
      </c>
      <c r="I355" s="107">
        <f t="shared" si="88"/>
        <v>0</v>
      </c>
      <c r="J355" s="111">
        <f t="shared" si="75"/>
        <v>0</v>
      </c>
      <c r="K355" s="107">
        <f t="shared" si="88"/>
        <v>0</v>
      </c>
      <c r="L355" s="107">
        <f t="shared" si="88"/>
        <v>0</v>
      </c>
      <c r="M355" s="111">
        <f t="shared" si="76"/>
        <v>0</v>
      </c>
      <c r="N355" s="150"/>
    </row>
    <row r="356" spans="1:14" s="62" customFormat="1" ht="13.5" hidden="1">
      <c r="A356" s="61"/>
      <c r="B356" s="78" t="s">
        <v>106</v>
      </c>
      <c r="C356" s="81" t="s">
        <v>831</v>
      </c>
      <c r="D356" s="82" t="s">
        <v>107</v>
      </c>
      <c r="E356" s="107"/>
      <c r="F356" s="107"/>
      <c r="G356" s="111">
        <f t="shared" si="74"/>
        <v>0</v>
      </c>
      <c r="H356" s="110"/>
      <c r="I356" s="107"/>
      <c r="J356" s="111">
        <f t="shared" si="75"/>
        <v>0</v>
      </c>
      <c r="K356" s="107"/>
      <c r="L356" s="107"/>
      <c r="M356" s="111">
        <f t="shared" si="76"/>
        <v>0</v>
      </c>
      <c r="N356" s="150"/>
    </row>
    <row r="357" spans="1:14" s="62" customFormat="1" ht="24" hidden="1">
      <c r="A357" s="61"/>
      <c r="B357" s="78" t="s">
        <v>856</v>
      </c>
      <c r="C357" s="81" t="s">
        <v>857</v>
      </c>
      <c r="D357" s="82"/>
      <c r="E357" s="107">
        <f t="shared" ref="E357:L358" si="89">E358</f>
        <v>0</v>
      </c>
      <c r="F357" s="107">
        <f t="shared" si="89"/>
        <v>0</v>
      </c>
      <c r="G357" s="107">
        <f t="shared" si="74"/>
        <v>0</v>
      </c>
      <c r="H357" s="107">
        <f t="shared" si="89"/>
        <v>0</v>
      </c>
      <c r="I357" s="107">
        <f t="shared" si="89"/>
        <v>0</v>
      </c>
      <c r="J357" s="107">
        <f t="shared" si="75"/>
        <v>0</v>
      </c>
      <c r="K357" s="107">
        <f t="shared" si="89"/>
        <v>0</v>
      </c>
      <c r="L357" s="107">
        <f t="shared" si="89"/>
        <v>0</v>
      </c>
      <c r="M357" s="107">
        <f t="shared" si="76"/>
        <v>0</v>
      </c>
      <c r="N357" s="150"/>
    </row>
    <row r="358" spans="1:14" s="62" customFormat="1" ht="13.5" hidden="1">
      <c r="A358" s="61"/>
      <c r="B358" s="78" t="s">
        <v>829</v>
      </c>
      <c r="C358" s="81" t="s">
        <v>857</v>
      </c>
      <c r="D358" s="82" t="s">
        <v>132</v>
      </c>
      <c r="E358" s="107">
        <f t="shared" si="89"/>
        <v>0</v>
      </c>
      <c r="F358" s="107">
        <f t="shared" si="89"/>
        <v>0</v>
      </c>
      <c r="G358" s="107">
        <f t="shared" si="74"/>
        <v>0</v>
      </c>
      <c r="H358" s="107">
        <f t="shared" si="89"/>
        <v>0</v>
      </c>
      <c r="I358" s="107">
        <f t="shared" si="89"/>
        <v>0</v>
      </c>
      <c r="J358" s="107">
        <f t="shared" si="75"/>
        <v>0</v>
      </c>
      <c r="K358" s="107">
        <f t="shared" si="89"/>
        <v>0</v>
      </c>
      <c r="L358" s="107">
        <f t="shared" si="89"/>
        <v>0</v>
      </c>
      <c r="M358" s="107">
        <f t="shared" si="76"/>
        <v>0</v>
      </c>
      <c r="N358" s="150"/>
    </row>
    <row r="359" spans="1:14" s="62" customFormat="1" ht="13.5" hidden="1">
      <c r="A359" s="61"/>
      <c r="B359" s="78" t="s">
        <v>77</v>
      </c>
      <c r="C359" s="81" t="s">
        <v>857</v>
      </c>
      <c r="D359" s="82" t="s">
        <v>73</v>
      </c>
      <c r="E359" s="107"/>
      <c r="F359" s="107"/>
      <c r="G359" s="107">
        <f t="shared" si="74"/>
        <v>0</v>
      </c>
      <c r="H359" s="107"/>
      <c r="I359" s="107">
        <v>0</v>
      </c>
      <c r="J359" s="107">
        <f t="shared" si="75"/>
        <v>0</v>
      </c>
      <c r="K359" s="107"/>
      <c r="L359" s="107">
        <v>0</v>
      </c>
      <c r="M359" s="107">
        <f t="shared" si="76"/>
        <v>0</v>
      </c>
      <c r="N359" s="150"/>
    </row>
    <row r="360" spans="1:14" s="62" customFormat="1" ht="13.5">
      <c r="A360" s="61"/>
      <c r="B360" s="78" t="s">
        <v>850</v>
      </c>
      <c r="C360" s="81" t="s">
        <v>956</v>
      </c>
      <c r="D360" s="81"/>
      <c r="E360" s="107">
        <f>E361</f>
        <v>6732000</v>
      </c>
      <c r="F360" s="107">
        <f>F361</f>
        <v>0</v>
      </c>
      <c r="G360" s="107">
        <f t="shared" si="74"/>
        <v>6732000</v>
      </c>
      <c r="H360" s="107">
        <f t="shared" ref="H360:K361" si="90">H361</f>
        <v>0</v>
      </c>
      <c r="I360" s="107">
        <f>I361</f>
        <v>0</v>
      </c>
      <c r="J360" s="107">
        <f t="shared" si="75"/>
        <v>0</v>
      </c>
      <c r="K360" s="107">
        <f t="shared" si="90"/>
        <v>0</v>
      </c>
      <c r="L360" s="107">
        <f>L361</f>
        <v>0</v>
      </c>
      <c r="M360" s="107">
        <f t="shared" si="76"/>
        <v>0</v>
      </c>
      <c r="N360" s="150"/>
    </row>
    <row r="361" spans="1:14" s="62" customFormat="1" ht="13.5">
      <c r="A361" s="61"/>
      <c r="B361" s="78" t="s">
        <v>829</v>
      </c>
      <c r="C361" s="81" t="s">
        <v>956</v>
      </c>
      <c r="D361" s="82" t="s">
        <v>132</v>
      </c>
      <c r="E361" s="107">
        <f>E362</f>
        <v>6732000</v>
      </c>
      <c r="F361" s="107">
        <f>F362</f>
        <v>0</v>
      </c>
      <c r="G361" s="107">
        <f t="shared" si="74"/>
        <v>6732000</v>
      </c>
      <c r="H361" s="107">
        <f t="shared" si="90"/>
        <v>0</v>
      </c>
      <c r="I361" s="107">
        <f>I362</f>
        <v>0</v>
      </c>
      <c r="J361" s="107">
        <f t="shared" si="75"/>
        <v>0</v>
      </c>
      <c r="K361" s="107">
        <f t="shared" si="90"/>
        <v>0</v>
      </c>
      <c r="L361" s="107">
        <f>L362</f>
        <v>0</v>
      </c>
      <c r="M361" s="107">
        <f t="shared" si="76"/>
        <v>0</v>
      </c>
      <c r="N361" s="150"/>
    </row>
    <row r="362" spans="1:14" s="62" customFormat="1" ht="13.5">
      <c r="A362" s="61"/>
      <c r="B362" s="78" t="s">
        <v>77</v>
      </c>
      <c r="C362" s="81" t="s">
        <v>956</v>
      </c>
      <c r="D362" s="82" t="s">
        <v>73</v>
      </c>
      <c r="E362" s="107">
        <v>6732000</v>
      </c>
      <c r="F362" s="107"/>
      <c r="G362" s="107">
        <f t="shared" si="74"/>
        <v>6732000</v>
      </c>
      <c r="H362" s="107"/>
      <c r="I362" s="107">
        <v>0</v>
      </c>
      <c r="J362" s="107">
        <f t="shared" si="75"/>
        <v>0</v>
      </c>
      <c r="K362" s="107">
        <v>0</v>
      </c>
      <c r="L362" s="107">
        <v>0</v>
      </c>
      <c r="M362" s="107">
        <f t="shared" si="76"/>
        <v>0</v>
      </c>
      <c r="N362" s="150"/>
    </row>
    <row r="363" spans="1:14" s="62" customFormat="1" ht="24">
      <c r="A363" s="61"/>
      <c r="B363" s="78" t="s">
        <v>977</v>
      </c>
      <c r="C363" s="81" t="s">
        <v>978</v>
      </c>
      <c r="D363" s="81"/>
      <c r="E363" s="107">
        <f>E364</f>
        <v>468000</v>
      </c>
      <c r="F363" s="107">
        <f>F364</f>
        <v>0</v>
      </c>
      <c r="G363" s="107">
        <f t="shared" si="74"/>
        <v>468000</v>
      </c>
      <c r="H363" s="107">
        <f t="shared" ref="H363:K364" si="91">H364</f>
        <v>0</v>
      </c>
      <c r="I363" s="107">
        <f>I364</f>
        <v>0</v>
      </c>
      <c r="J363" s="107">
        <f t="shared" si="75"/>
        <v>0</v>
      </c>
      <c r="K363" s="107">
        <f t="shared" si="91"/>
        <v>0</v>
      </c>
      <c r="L363" s="107">
        <f>L364</f>
        <v>0</v>
      </c>
      <c r="M363" s="107">
        <f t="shared" si="76"/>
        <v>0</v>
      </c>
      <c r="N363" s="150"/>
    </row>
    <row r="364" spans="1:14" s="62" customFormat="1" ht="13.5">
      <c r="A364" s="61"/>
      <c r="B364" s="78" t="s">
        <v>829</v>
      </c>
      <c r="C364" s="81" t="s">
        <v>978</v>
      </c>
      <c r="D364" s="82" t="s">
        <v>132</v>
      </c>
      <c r="E364" s="107">
        <f>E365</f>
        <v>468000</v>
      </c>
      <c r="F364" s="107">
        <f>F365</f>
        <v>0</v>
      </c>
      <c r="G364" s="107">
        <f t="shared" si="74"/>
        <v>468000</v>
      </c>
      <c r="H364" s="107">
        <f t="shared" si="91"/>
        <v>0</v>
      </c>
      <c r="I364" s="107">
        <f>I365</f>
        <v>0</v>
      </c>
      <c r="J364" s="107">
        <f t="shared" si="75"/>
        <v>0</v>
      </c>
      <c r="K364" s="107">
        <f t="shared" si="91"/>
        <v>0</v>
      </c>
      <c r="L364" s="107">
        <f>L365</f>
        <v>0</v>
      </c>
      <c r="M364" s="107">
        <f t="shared" si="76"/>
        <v>0</v>
      </c>
      <c r="N364" s="150"/>
    </row>
    <row r="365" spans="1:14" s="62" customFormat="1" ht="12" customHeight="1">
      <c r="A365" s="61"/>
      <c r="B365" s="78" t="s">
        <v>77</v>
      </c>
      <c r="C365" s="81" t="s">
        <v>978</v>
      </c>
      <c r="D365" s="82" t="s">
        <v>73</v>
      </c>
      <c r="E365" s="107">
        <v>468000</v>
      </c>
      <c r="F365" s="107"/>
      <c r="G365" s="107">
        <f t="shared" si="74"/>
        <v>468000</v>
      </c>
      <c r="H365" s="107"/>
      <c r="I365" s="107"/>
      <c r="J365" s="107">
        <f t="shared" si="75"/>
        <v>0</v>
      </c>
      <c r="K365" s="107">
        <v>0</v>
      </c>
      <c r="L365" s="107">
        <v>0</v>
      </c>
      <c r="M365" s="107">
        <f t="shared" si="76"/>
        <v>0</v>
      </c>
      <c r="N365" s="150"/>
    </row>
    <row r="366" spans="1:14" s="62" customFormat="1" ht="0.75" hidden="1" customHeight="1">
      <c r="A366" s="61"/>
      <c r="B366" s="78" t="s">
        <v>995</v>
      </c>
      <c r="C366" s="81" t="s">
        <v>996</v>
      </c>
      <c r="D366" s="82"/>
      <c r="E366" s="107">
        <f>E367</f>
        <v>0</v>
      </c>
      <c r="F366" s="107">
        <f>F367</f>
        <v>0</v>
      </c>
      <c r="G366" s="107">
        <f t="shared" si="74"/>
        <v>0</v>
      </c>
      <c r="H366" s="107">
        <f>H367</f>
        <v>0</v>
      </c>
      <c r="I366" s="107">
        <f>I367</f>
        <v>0</v>
      </c>
      <c r="J366" s="107">
        <f t="shared" si="75"/>
        <v>0</v>
      </c>
      <c r="K366" s="107">
        <f>K367</f>
        <v>0</v>
      </c>
      <c r="L366" s="107">
        <f>L367</f>
        <v>0</v>
      </c>
      <c r="M366" s="107">
        <f t="shared" si="76"/>
        <v>0</v>
      </c>
      <c r="N366" s="150"/>
    </row>
    <row r="367" spans="1:14" s="62" customFormat="1" ht="0.75" hidden="1" customHeight="1">
      <c r="A367" s="61"/>
      <c r="B367" s="78" t="s">
        <v>829</v>
      </c>
      <c r="C367" s="81" t="s">
        <v>996</v>
      </c>
      <c r="D367" s="82" t="s">
        <v>132</v>
      </c>
      <c r="E367" s="107">
        <f>E368</f>
        <v>0</v>
      </c>
      <c r="F367" s="107">
        <f>F368</f>
        <v>0</v>
      </c>
      <c r="G367" s="107">
        <f t="shared" si="74"/>
        <v>0</v>
      </c>
      <c r="H367" s="107">
        <f>H368</f>
        <v>0</v>
      </c>
      <c r="I367" s="107">
        <f>I368</f>
        <v>0</v>
      </c>
      <c r="J367" s="107">
        <f t="shared" si="75"/>
        <v>0</v>
      </c>
      <c r="K367" s="107">
        <f>K368</f>
        <v>0</v>
      </c>
      <c r="L367" s="107">
        <f>L368</f>
        <v>0</v>
      </c>
      <c r="M367" s="107">
        <f t="shared" si="76"/>
        <v>0</v>
      </c>
      <c r="N367" s="150"/>
    </row>
    <row r="368" spans="1:14" s="62" customFormat="1" ht="0.75" hidden="1" customHeight="1">
      <c r="A368" s="61"/>
      <c r="B368" s="78" t="s">
        <v>77</v>
      </c>
      <c r="C368" s="81" t="s">
        <v>996</v>
      </c>
      <c r="D368" s="82" t="s">
        <v>73</v>
      </c>
      <c r="E368" s="107"/>
      <c r="F368" s="107"/>
      <c r="G368" s="107">
        <f t="shared" si="74"/>
        <v>0</v>
      </c>
      <c r="H368" s="107"/>
      <c r="I368" s="107"/>
      <c r="J368" s="107">
        <f t="shared" si="75"/>
        <v>0</v>
      </c>
      <c r="K368" s="107"/>
      <c r="L368" s="107"/>
      <c r="M368" s="107">
        <f t="shared" si="76"/>
        <v>0</v>
      </c>
      <c r="N368" s="150"/>
    </row>
    <row r="369" spans="1:14" ht="24">
      <c r="A369" s="58"/>
      <c r="B369" s="83" t="s">
        <v>906</v>
      </c>
      <c r="C369" s="84" t="s">
        <v>907</v>
      </c>
      <c r="D369" s="85"/>
      <c r="E369" s="108">
        <f>E370+E374+E379</f>
        <v>326000</v>
      </c>
      <c r="F369" s="108">
        <f>F370+F374+F379</f>
        <v>0</v>
      </c>
      <c r="G369" s="108">
        <f t="shared" ref="G369:G378" si="92">E369+F369</f>
        <v>326000</v>
      </c>
      <c r="H369" s="108">
        <f>H370+H374+H379</f>
        <v>326000</v>
      </c>
      <c r="I369" s="108">
        <f>I370+I374+I379</f>
        <v>0</v>
      </c>
      <c r="J369" s="108">
        <f t="shared" ref="J369:J378" si="93">H369+I369</f>
        <v>326000</v>
      </c>
      <c r="K369" s="108">
        <f>K370+K374+K379</f>
        <v>326000</v>
      </c>
      <c r="L369" s="108">
        <f>L370+L374+L379</f>
        <v>0</v>
      </c>
      <c r="M369" s="108">
        <f t="shared" ref="M369:M378" si="94">K369+L369</f>
        <v>326000</v>
      </c>
    </row>
    <row r="370" spans="1:14" s="64" customFormat="1" ht="24">
      <c r="A370" s="65"/>
      <c r="B370" s="87" t="s">
        <v>840</v>
      </c>
      <c r="C370" s="88" t="s">
        <v>908</v>
      </c>
      <c r="D370" s="89"/>
      <c r="E370" s="109">
        <f>E371</f>
        <v>126000</v>
      </c>
      <c r="F370" s="109">
        <f>F371</f>
        <v>0</v>
      </c>
      <c r="G370" s="109">
        <f t="shared" si="92"/>
        <v>126000</v>
      </c>
      <c r="H370" s="109">
        <f>H371</f>
        <v>126000</v>
      </c>
      <c r="I370" s="109">
        <f>I371</f>
        <v>0</v>
      </c>
      <c r="J370" s="109">
        <f t="shared" si="93"/>
        <v>126000</v>
      </c>
      <c r="K370" s="109">
        <f>K371</f>
        <v>126000</v>
      </c>
      <c r="L370" s="109">
        <f>L371</f>
        <v>0</v>
      </c>
      <c r="M370" s="109">
        <f t="shared" si="94"/>
        <v>126000</v>
      </c>
      <c r="N370" s="149"/>
    </row>
    <row r="371" spans="1:14">
      <c r="A371" s="58"/>
      <c r="B371" s="79" t="s">
        <v>1016</v>
      </c>
      <c r="C371" s="86" t="s">
        <v>1017</v>
      </c>
      <c r="D371" s="81"/>
      <c r="E371" s="107">
        <f t="shared" ref="E371:F372" si="95">E372</f>
        <v>126000</v>
      </c>
      <c r="F371" s="107">
        <f t="shared" si="95"/>
        <v>0</v>
      </c>
      <c r="G371" s="107">
        <f t="shared" si="92"/>
        <v>126000</v>
      </c>
      <c r="H371" s="107">
        <f t="shared" ref="H371:K372" si="96">H372</f>
        <v>126000</v>
      </c>
      <c r="I371" s="107">
        <f>I372</f>
        <v>0</v>
      </c>
      <c r="J371" s="107">
        <f t="shared" si="93"/>
        <v>126000</v>
      </c>
      <c r="K371" s="107">
        <f t="shared" si="96"/>
        <v>126000</v>
      </c>
      <c r="L371" s="107">
        <f>L372</f>
        <v>0</v>
      </c>
      <c r="M371" s="107">
        <f t="shared" si="94"/>
        <v>126000</v>
      </c>
    </row>
    <row r="372" spans="1:14" s="62" customFormat="1">
      <c r="A372" s="63"/>
      <c r="B372" s="79" t="s">
        <v>188</v>
      </c>
      <c r="C372" s="86" t="s">
        <v>1017</v>
      </c>
      <c r="D372" s="81" t="s">
        <v>439</v>
      </c>
      <c r="E372" s="107">
        <f t="shared" si="95"/>
        <v>126000</v>
      </c>
      <c r="F372" s="107">
        <f t="shared" si="95"/>
        <v>0</v>
      </c>
      <c r="G372" s="107">
        <f t="shared" si="92"/>
        <v>126000</v>
      </c>
      <c r="H372" s="107">
        <f t="shared" si="96"/>
        <v>126000</v>
      </c>
      <c r="I372" s="107">
        <f>I373</f>
        <v>0</v>
      </c>
      <c r="J372" s="107">
        <f t="shared" si="93"/>
        <v>126000</v>
      </c>
      <c r="K372" s="107">
        <f t="shared" si="96"/>
        <v>126000</v>
      </c>
      <c r="L372" s="107">
        <f>L373</f>
        <v>0</v>
      </c>
      <c r="M372" s="107">
        <f t="shared" si="94"/>
        <v>126000</v>
      </c>
      <c r="N372" s="150"/>
    </row>
    <row r="373" spans="1:14">
      <c r="A373" s="58"/>
      <c r="B373" s="79" t="s">
        <v>195</v>
      </c>
      <c r="C373" s="86" t="s">
        <v>1017</v>
      </c>
      <c r="D373" s="81" t="s">
        <v>245</v>
      </c>
      <c r="E373" s="107">
        <v>126000</v>
      </c>
      <c r="F373" s="107"/>
      <c r="G373" s="107">
        <f t="shared" si="92"/>
        <v>126000</v>
      </c>
      <c r="H373" s="107">
        <v>126000</v>
      </c>
      <c r="I373" s="107"/>
      <c r="J373" s="107">
        <f t="shared" si="93"/>
        <v>126000</v>
      </c>
      <c r="K373" s="107">
        <v>126000</v>
      </c>
      <c r="L373" s="107"/>
      <c r="M373" s="107">
        <f t="shared" si="94"/>
        <v>126000</v>
      </c>
    </row>
    <row r="374" spans="1:14" s="64" customFormat="1" ht="13.5" hidden="1">
      <c r="A374" s="65"/>
      <c r="B374" s="97" t="s">
        <v>990</v>
      </c>
      <c r="C374" s="99" t="s">
        <v>909</v>
      </c>
      <c r="D374" s="104"/>
      <c r="E374" s="112">
        <f t="shared" ref="E374:F377" si="97">E375</f>
        <v>0</v>
      </c>
      <c r="F374" s="112">
        <f t="shared" si="97"/>
        <v>0</v>
      </c>
      <c r="G374" s="112">
        <f t="shared" si="92"/>
        <v>0</v>
      </c>
      <c r="H374" s="112">
        <f t="shared" ref="H374:I377" si="98">H375</f>
        <v>0</v>
      </c>
      <c r="I374" s="112">
        <f t="shared" si="98"/>
        <v>0</v>
      </c>
      <c r="J374" s="112">
        <f t="shared" si="93"/>
        <v>0</v>
      </c>
      <c r="K374" s="112">
        <f t="shared" ref="K374:L377" si="99">K375</f>
        <v>0</v>
      </c>
      <c r="L374" s="112">
        <f t="shared" si="99"/>
        <v>0</v>
      </c>
      <c r="M374" s="112">
        <f t="shared" si="94"/>
        <v>0</v>
      </c>
      <c r="N374" s="149"/>
    </row>
    <row r="375" spans="1:14" s="64" customFormat="1" ht="13.5" hidden="1">
      <c r="A375" s="65"/>
      <c r="B375" s="78" t="s">
        <v>991</v>
      </c>
      <c r="C375" s="81" t="s">
        <v>993</v>
      </c>
      <c r="D375" s="82"/>
      <c r="E375" s="107">
        <f t="shared" si="97"/>
        <v>0</v>
      </c>
      <c r="F375" s="107">
        <f t="shared" si="97"/>
        <v>0</v>
      </c>
      <c r="G375" s="107">
        <f t="shared" si="92"/>
        <v>0</v>
      </c>
      <c r="H375" s="107">
        <f t="shared" si="98"/>
        <v>0</v>
      </c>
      <c r="I375" s="107">
        <f t="shared" si="98"/>
        <v>0</v>
      </c>
      <c r="J375" s="107">
        <f t="shared" si="93"/>
        <v>0</v>
      </c>
      <c r="K375" s="107">
        <f t="shared" si="99"/>
        <v>0</v>
      </c>
      <c r="L375" s="107">
        <f t="shared" si="99"/>
        <v>0</v>
      </c>
      <c r="M375" s="107">
        <f t="shared" si="94"/>
        <v>0</v>
      </c>
      <c r="N375" s="149"/>
    </row>
    <row r="376" spans="1:14" s="64" customFormat="1" ht="36" hidden="1">
      <c r="A376" s="65"/>
      <c r="B376" s="78" t="s">
        <v>992</v>
      </c>
      <c r="C376" s="81" t="s">
        <v>994</v>
      </c>
      <c r="D376" s="82"/>
      <c r="E376" s="107">
        <f t="shared" si="97"/>
        <v>0</v>
      </c>
      <c r="F376" s="107">
        <f t="shared" si="97"/>
        <v>0</v>
      </c>
      <c r="G376" s="107">
        <f t="shared" si="92"/>
        <v>0</v>
      </c>
      <c r="H376" s="107">
        <f t="shared" si="98"/>
        <v>0</v>
      </c>
      <c r="I376" s="107">
        <f t="shared" si="98"/>
        <v>0</v>
      </c>
      <c r="J376" s="107">
        <f t="shared" si="93"/>
        <v>0</v>
      </c>
      <c r="K376" s="107">
        <f t="shared" si="99"/>
        <v>0</v>
      </c>
      <c r="L376" s="107">
        <f t="shared" si="99"/>
        <v>0</v>
      </c>
      <c r="M376" s="107">
        <f t="shared" si="94"/>
        <v>0</v>
      </c>
      <c r="N376" s="149"/>
    </row>
    <row r="377" spans="1:14" s="64" customFormat="1" ht="13.5" hidden="1">
      <c r="A377" s="65"/>
      <c r="B377" s="78" t="s">
        <v>131</v>
      </c>
      <c r="C377" s="81" t="s">
        <v>994</v>
      </c>
      <c r="D377" s="82" t="s">
        <v>132</v>
      </c>
      <c r="E377" s="107">
        <f t="shared" si="97"/>
        <v>0</v>
      </c>
      <c r="F377" s="107">
        <f t="shared" si="97"/>
        <v>0</v>
      </c>
      <c r="G377" s="107">
        <f t="shared" si="92"/>
        <v>0</v>
      </c>
      <c r="H377" s="107">
        <f t="shared" si="98"/>
        <v>0</v>
      </c>
      <c r="I377" s="107">
        <f t="shared" si="98"/>
        <v>0</v>
      </c>
      <c r="J377" s="107">
        <f t="shared" si="93"/>
        <v>0</v>
      </c>
      <c r="K377" s="107">
        <f t="shared" si="99"/>
        <v>0</v>
      </c>
      <c r="L377" s="107">
        <f t="shared" si="99"/>
        <v>0</v>
      </c>
      <c r="M377" s="107">
        <f t="shared" si="94"/>
        <v>0</v>
      </c>
      <c r="N377" s="149"/>
    </row>
    <row r="378" spans="1:14" s="64" customFormat="1" ht="13.5" hidden="1">
      <c r="A378" s="65"/>
      <c r="B378" s="78" t="s">
        <v>77</v>
      </c>
      <c r="C378" s="81" t="s">
        <v>994</v>
      </c>
      <c r="D378" s="82" t="s">
        <v>73</v>
      </c>
      <c r="E378" s="107"/>
      <c r="F378" s="107"/>
      <c r="G378" s="107">
        <f t="shared" si="92"/>
        <v>0</v>
      </c>
      <c r="H378" s="107"/>
      <c r="I378" s="107"/>
      <c r="J378" s="107">
        <f t="shared" si="93"/>
        <v>0</v>
      </c>
      <c r="K378" s="107"/>
      <c r="L378" s="107"/>
      <c r="M378" s="107">
        <f t="shared" si="94"/>
        <v>0</v>
      </c>
      <c r="N378" s="149"/>
    </row>
    <row r="379" spans="1:14" s="142" customFormat="1" ht="27">
      <c r="A379" s="141"/>
      <c r="B379" s="143" t="s">
        <v>910</v>
      </c>
      <c r="C379" s="144" t="s">
        <v>911</v>
      </c>
      <c r="D379" s="145"/>
      <c r="E379" s="146">
        <f t="shared" ref="E379:F381" si="100">E380</f>
        <v>200000</v>
      </c>
      <c r="F379" s="146">
        <f t="shared" si="100"/>
        <v>0</v>
      </c>
      <c r="G379" s="146">
        <f>E379+F379</f>
        <v>200000</v>
      </c>
      <c r="H379" s="146">
        <f>H380</f>
        <v>200000</v>
      </c>
      <c r="I379" s="146">
        <f>I380</f>
        <v>0</v>
      </c>
      <c r="J379" s="146">
        <f>H379+I379</f>
        <v>200000</v>
      </c>
      <c r="K379" s="146">
        <f>K380</f>
        <v>200000</v>
      </c>
      <c r="L379" s="146">
        <f>L380</f>
        <v>0</v>
      </c>
      <c r="M379" s="146">
        <f>K379+L379</f>
        <v>200000</v>
      </c>
      <c r="N379" s="152"/>
    </row>
    <row r="380" spans="1:14" ht="24">
      <c r="B380" s="78" t="s">
        <v>792</v>
      </c>
      <c r="C380" s="81" t="s">
        <v>912</v>
      </c>
      <c r="D380" s="81"/>
      <c r="E380" s="107">
        <f t="shared" si="100"/>
        <v>200000</v>
      </c>
      <c r="F380" s="107">
        <f t="shared" si="100"/>
        <v>0</v>
      </c>
      <c r="G380" s="107">
        <f t="shared" ref="G380:G382" si="101">E380+F380</f>
        <v>200000</v>
      </c>
      <c r="H380" s="107">
        <f t="shared" ref="H380:K381" si="102">H381</f>
        <v>200000</v>
      </c>
      <c r="I380" s="107">
        <f>I381</f>
        <v>0</v>
      </c>
      <c r="J380" s="107">
        <f t="shared" ref="J380:J382" si="103">H380+I380</f>
        <v>200000</v>
      </c>
      <c r="K380" s="107">
        <f t="shared" si="102"/>
        <v>200000</v>
      </c>
      <c r="L380" s="107">
        <f>L381</f>
        <v>0</v>
      </c>
      <c r="M380" s="107">
        <f t="shared" ref="M380:M382" si="104">K380+L380</f>
        <v>200000</v>
      </c>
    </row>
    <row r="381" spans="1:14">
      <c r="B381" s="78" t="s">
        <v>829</v>
      </c>
      <c r="C381" s="81" t="s">
        <v>912</v>
      </c>
      <c r="D381" s="82" t="s">
        <v>132</v>
      </c>
      <c r="E381" s="107">
        <f t="shared" si="100"/>
        <v>200000</v>
      </c>
      <c r="F381" s="107">
        <f t="shared" si="100"/>
        <v>0</v>
      </c>
      <c r="G381" s="107">
        <f t="shared" si="101"/>
        <v>200000</v>
      </c>
      <c r="H381" s="107">
        <f t="shared" si="102"/>
        <v>200000</v>
      </c>
      <c r="I381" s="107">
        <f>I382</f>
        <v>0</v>
      </c>
      <c r="J381" s="107">
        <f t="shared" si="103"/>
        <v>200000</v>
      </c>
      <c r="K381" s="107">
        <f t="shared" si="102"/>
        <v>200000</v>
      </c>
      <c r="L381" s="107">
        <f>L382</f>
        <v>0</v>
      </c>
      <c r="M381" s="107">
        <f t="shared" si="104"/>
        <v>200000</v>
      </c>
    </row>
    <row r="382" spans="1:14">
      <c r="B382" s="78" t="s">
        <v>77</v>
      </c>
      <c r="C382" s="81" t="s">
        <v>912</v>
      </c>
      <c r="D382" s="82" t="s">
        <v>73</v>
      </c>
      <c r="E382" s="107">
        <v>200000</v>
      </c>
      <c r="F382" s="107"/>
      <c r="G382" s="107">
        <f t="shared" si="101"/>
        <v>200000</v>
      </c>
      <c r="H382" s="110">
        <v>200000</v>
      </c>
      <c r="I382" s="107"/>
      <c r="J382" s="107">
        <f t="shared" si="103"/>
        <v>200000</v>
      </c>
      <c r="K382" s="107">
        <v>200000</v>
      </c>
      <c r="L382" s="107"/>
      <c r="M382" s="107">
        <f t="shared" si="104"/>
        <v>200000</v>
      </c>
    </row>
    <row r="383" spans="1:14">
      <c r="A383" s="58"/>
      <c r="B383" s="129"/>
      <c r="C383" s="129"/>
      <c r="D383" s="129"/>
      <c r="E383" s="129"/>
      <c r="F383" s="129"/>
      <c r="G383" s="129"/>
      <c r="H383" s="129"/>
      <c r="I383" s="129"/>
      <c r="J383" s="129"/>
      <c r="K383" s="129"/>
      <c r="L383" s="129"/>
      <c r="M383" s="129"/>
    </row>
    <row r="384" spans="1:14">
      <c r="A384" s="58"/>
      <c r="B384" s="83" t="s">
        <v>916</v>
      </c>
      <c r="C384" s="84"/>
      <c r="D384" s="115"/>
      <c r="E384" s="108">
        <f>E385+E389+E408+E448+E457+E499+E483+E465+E476</f>
        <v>101888589.99000001</v>
      </c>
      <c r="F384" s="108">
        <f>F385+F389+F408+F448+F457+F499+F483+F465+F476</f>
        <v>0</v>
      </c>
      <c r="G384" s="108">
        <f t="shared" ref="G384:G456" si="105">E384+F384</f>
        <v>101888589.99000001</v>
      </c>
      <c r="H384" s="108">
        <f>H385+H389+H408+H448+H457+H499+H483+H465+H476</f>
        <v>100107224.85000001</v>
      </c>
      <c r="I384" s="108">
        <f>I385+I389+I408+I448+I457+I499+I483+I465+I476</f>
        <v>0</v>
      </c>
      <c r="J384" s="108">
        <f t="shared" ref="J384:J456" si="106">H384+I384</f>
        <v>100107224.85000001</v>
      </c>
      <c r="K384" s="108">
        <f>K385+K389+K408+K448+K457+K499+K483+K465+K476</f>
        <v>101405462.67999999</v>
      </c>
      <c r="L384" s="108">
        <f>L385+L389+L408+L448+L457+L499+L483+L465+L476</f>
        <v>0</v>
      </c>
      <c r="M384" s="108">
        <f t="shared" ref="M384:M456" si="107">K384+L384</f>
        <v>101405462.67999999</v>
      </c>
    </row>
    <row r="385" spans="1:14" s="67" customFormat="1" ht="24">
      <c r="A385" s="66"/>
      <c r="B385" s="83" t="s">
        <v>1033</v>
      </c>
      <c r="C385" s="84" t="s">
        <v>0</v>
      </c>
      <c r="D385" s="116"/>
      <c r="E385" s="108">
        <f t="shared" ref="E385:L387" si="108">E386</f>
        <v>2714760</v>
      </c>
      <c r="F385" s="108">
        <f t="shared" si="108"/>
        <v>0</v>
      </c>
      <c r="G385" s="108">
        <f t="shared" si="105"/>
        <v>2714760</v>
      </c>
      <c r="H385" s="108">
        <f t="shared" si="108"/>
        <v>2714760</v>
      </c>
      <c r="I385" s="108">
        <f t="shared" si="108"/>
        <v>0</v>
      </c>
      <c r="J385" s="108">
        <f t="shared" si="106"/>
        <v>2714760</v>
      </c>
      <c r="K385" s="108">
        <f t="shared" si="108"/>
        <v>2714760</v>
      </c>
      <c r="L385" s="108">
        <f t="shared" si="108"/>
        <v>0</v>
      </c>
      <c r="M385" s="108">
        <f t="shared" si="107"/>
        <v>2714760</v>
      </c>
      <c r="N385" s="151"/>
    </row>
    <row r="386" spans="1:14">
      <c r="A386" s="58"/>
      <c r="B386" s="92" t="s">
        <v>404</v>
      </c>
      <c r="C386" s="86" t="s">
        <v>1</v>
      </c>
      <c r="D386" s="91"/>
      <c r="E386" s="111">
        <f t="shared" si="108"/>
        <v>2714760</v>
      </c>
      <c r="F386" s="111">
        <f t="shared" si="108"/>
        <v>0</v>
      </c>
      <c r="G386" s="111">
        <f t="shared" si="105"/>
        <v>2714760</v>
      </c>
      <c r="H386" s="111">
        <f t="shared" si="108"/>
        <v>2714760</v>
      </c>
      <c r="I386" s="111">
        <f t="shared" si="108"/>
        <v>0</v>
      </c>
      <c r="J386" s="111">
        <f t="shared" si="106"/>
        <v>2714760</v>
      </c>
      <c r="K386" s="111">
        <f t="shared" si="108"/>
        <v>2714760</v>
      </c>
      <c r="L386" s="111">
        <f t="shared" si="108"/>
        <v>0</v>
      </c>
      <c r="M386" s="111">
        <f t="shared" si="107"/>
        <v>2714760</v>
      </c>
    </row>
    <row r="387" spans="1:14" ht="24">
      <c r="A387" s="58"/>
      <c r="B387" s="92" t="s">
        <v>403</v>
      </c>
      <c r="C387" s="86" t="s">
        <v>1</v>
      </c>
      <c r="D387" s="91" t="s">
        <v>130</v>
      </c>
      <c r="E387" s="111">
        <f t="shared" si="108"/>
        <v>2714760</v>
      </c>
      <c r="F387" s="111">
        <f t="shared" si="108"/>
        <v>0</v>
      </c>
      <c r="G387" s="111">
        <f t="shared" si="105"/>
        <v>2714760</v>
      </c>
      <c r="H387" s="111">
        <f t="shared" si="108"/>
        <v>2714760</v>
      </c>
      <c r="I387" s="111">
        <f t="shared" si="108"/>
        <v>0</v>
      </c>
      <c r="J387" s="111">
        <f t="shared" si="106"/>
        <v>2714760</v>
      </c>
      <c r="K387" s="111">
        <f t="shared" si="108"/>
        <v>2714760</v>
      </c>
      <c r="L387" s="111">
        <f t="shared" si="108"/>
        <v>0</v>
      </c>
      <c r="M387" s="111">
        <f t="shared" si="107"/>
        <v>2714760</v>
      </c>
    </row>
    <row r="388" spans="1:14">
      <c r="A388" s="58"/>
      <c r="B388" s="92" t="s">
        <v>76</v>
      </c>
      <c r="C388" s="86" t="s">
        <v>1</v>
      </c>
      <c r="D388" s="91">
        <v>120</v>
      </c>
      <c r="E388" s="111">
        <v>2714760</v>
      </c>
      <c r="F388" s="111"/>
      <c r="G388" s="111">
        <f t="shared" si="105"/>
        <v>2714760</v>
      </c>
      <c r="H388" s="111">
        <v>2714760</v>
      </c>
      <c r="I388" s="111"/>
      <c r="J388" s="111">
        <f t="shared" si="106"/>
        <v>2714760</v>
      </c>
      <c r="K388" s="107">
        <v>2714760</v>
      </c>
      <c r="L388" s="111"/>
      <c r="M388" s="111">
        <f t="shared" si="107"/>
        <v>2714760</v>
      </c>
    </row>
    <row r="389" spans="1:14">
      <c r="A389" s="58"/>
      <c r="B389" s="83" t="s">
        <v>963</v>
      </c>
      <c r="C389" s="84" t="s">
        <v>2</v>
      </c>
      <c r="D389" s="116"/>
      <c r="E389" s="108">
        <f>E390+E394+E402</f>
        <v>2114031</v>
      </c>
      <c r="F389" s="108">
        <f>F390+F394+F402</f>
        <v>0</v>
      </c>
      <c r="G389" s="108">
        <f t="shared" si="105"/>
        <v>2114031</v>
      </c>
      <c r="H389" s="108">
        <f>H390+H394+H402</f>
        <v>2114031</v>
      </c>
      <c r="I389" s="108">
        <f>I390+I394+I402</f>
        <v>0</v>
      </c>
      <c r="J389" s="108">
        <f t="shared" si="106"/>
        <v>2114031</v>
      </c>
      <c r="K389" s="108">
        <f>K390+K394+K402</f>
        <v>2114031</v>
      </c>
      <c r="L389" s="108">
        <f>L390+L394+L402</f>
        <v>0</v>
      </c>
      <c r="M389" s="108">
        <f t="shared" si="107"/>
        <v>2114031</v>
      </c>
    </row>
    <row r="390" spans="1:14">
      <c r="A390" s="58"/>
      <c r="B390" s="119" t="s">
        <v>405</v>
      </c>
      <c r="C390" s="120" t="s">
        <v>3</v>
      </c>
      <c r="D390" s="121"/>
      <c r="E390" s="109">
        <f t="shared" ref="E390:L392" si="109">E391</f>
        <v>1834731</v>
      </c>
      <c r="F390" s="109">
        <f t="shared" si="109"/>
        <v>0</v>
      </c>
      <c r="G390" s="109">
        <f t="shared" si="105"/>
        <v>1834731</v>
      </c>
      <c r="H390" s="109">
        <f t="shared" si="109"/>
        <v>1834731</v>
      </c>
      <c r="I390" s="109">
        <f t="shared" si="109"/>
        <v>0</v>
      </c>
      <c r="J390" s="109">
        <f t="shared" si="106"/>
        <v>1834731</v>
      </c>
      <c r="K390" s="109">
        <f t="shared" si="109"/>
        <v>1834731</v>
      </c>
      <c r="L390" s="109">
        <f t="shared" si="109"/>
        <v>0</v>
      </c>
      <c r="M390" s="109">
        <f t="shared" si="107"/>
        <v>1834731</v>
      </c>
    </row>
    <row r="391" spans="1:14">
      <c r="A391" s="58"/>
      <c r="B391" s="92" t="s">
        <v>404</v>
      </c>
      <c r="C391" s="86" t="s">
        <v>4</v>
      </c>
      <c r="D391" s="116"/>
      <c r="E391" s="111">
        <f t="shared" si="109"/>
        <v>1834731</v>
      </c>
      <c r="F391" s="111">
        <f t="shared" si="109"/>
        <v>0</v>
      </c>
      <c r="G391" s="111">
        <f t="shared" si="105"/>
        <v>1834731</v>
      </c>
      <c r="H391" s="111">
        <f t="shared" si="109"/>
        <v>1834731</v>
      </c>
      <c r="I391" s="111">
        <f t="shared" si="109"/>
        <v>0</v>
      </c>
      <c r="J391" s="111">
        <f t="shared" si="106"/>
        <v>1834731</v>
      </c>
      <c r="K391" s="111">
        <f t="shared" si="109"/>
        <v>1834731</v>
      </c>
      <c r="L391" s="111">
        <f t="shared" si="109"/>
        <v>0</v>
      </c>
      <c r="M391" s="111">
        <f t="shared" si="107"/>
        <v>1834731</v>
      </c>
    </row>
    <row r="392" spans="1:14" ht="24">
      <c r="A392" s="58"/>
      <c r="B392" s="92" t="s">
        <v>403</v>
      </c>
      <c r="C392" s="86" t="s">
        <v>4</v>
      </c>
      <c r="D392" s="91" t="s">
        <v>130</v>
      </c>
      <c r="E392" s="111">
        <f t="shared" si="109"/>
        <v>1834731</v>
      </c>
      <c r="F392" s="111">
        <f t="shared" si="109"/>
        <v>0</v>
      </c>
      <c r="G392" s="111">
        <f t="shared" si="105"/>
        <v>1834731</v>
      </c>
      <c r="H392" s="111">
        <f t="shared" si="109"/>
        <v>1834731</v>
      </c>
      <c r="I392" s="111">
        <f t="shared" si="109"/>
        <v>0</v>
      </c>
      <c r="J392" s="111">
        <f t="shared" si="106"/>
        <v>1834731</v>
      </c>
      <c r="K392" s="111">
        <f t="shared" si="109"/>
        <v>1834731</v>
      </c>
      <c r="L392" s="111">
        <f t="shared" si="109"/>
        <v>0</v>
      </c>
      <c r="M392" s="111">
        <f t="shared" si="107"/>
        <v>1834731</v>
      </c>
    </row>
    <row r="393" spans="1:14">
      <c r="A393" s="58"/>
      <c r="B393" s="92" t="s">
        <v>76</v>
      </c>
      <c r="C393" s="86" t="s">
        <v>4</v>
      </c>
      <c r="D393" s="91">
        <v>120</v>
      </c>
      <c r="E393" s="111">
        <v>1834731</v>
      </c>
      <c r="F393" s="111"/>
      <c r="G393" s="111">
        <f t="shared" si="105"/>
        <v>1834731</v>
      </c>
      <c r="H393" s="111">
        <v>1834731</v>
      </c>
      <c r="I393" s="111"/>
      <c r="J393" s="111">
        <f t="shared" si="106"/>
        <v>1834731</v>
      </c>
      <c r="K393" s="107">
        <v>1834731</v>
      </c>
      <c r="L393" s="111"/>
      <c r="M393" s="111">
        <f t="shared" si="107"/>
        <v>1834731</v>
      </c>
    </row>
    <row r="394" spans="1:14">
      <c r="A394" s="58"/>
      <c r="B394" s="119" t="s">
        <v>964</v>
      </c>
      <c r="C394" s="120" t="s">
        <v>5</v>
      </c>
      <c r="D394" s="121"/>
      <c r="E394" s="109">
        <f>E395</f>
        <v>279300</v>
      </c>
      <c r="F394" s="109">
        <f>F395</f>
        <v>0</v>
      </c>
      <c r="G394" s="109">
        <f t="shared" si="105"/>
        <v>279300</v>
      </c>
      <c r="H394" s="109">
        <f>H395</f>
        <v>279300</v>
      </c>
      <c r="I394" s="109">
        <f>I395</f>
        <v>0</v>
      </c>
      <c r="J394" s="109">
        <f t="shared" si="106"/>
        <v>279300</v>
      </c>
      <c r="K394" s="109">
        <f>K395</f>
        <v>279300</v>
      </c>
      <c r="L394" s="109">
        <f>L395</f>
        <v>0</v>
      </c>
      <c r="M394" s="109">
        <f t="shared" si="107"/>
        <v>279300</v>
      </c>
    </row>
    <row r="395" spans="1:14">
      <c r="A395" s="58"/>
      <c r="B395" s="92" t="s">
        <v>404</v>
      </c>
      <c r="C395" s="86" t="s">
        <v>6</v>
      </c>
      <c r="D395" s="116"/>
      <c r="E395" s="111">
        <f>E396+E398+E400</f>
        <v>279300</v>
      </c>
      <c r="F395" s="111">
        <f>F396+F398+F400</f>
        <v>0</v>
      </c>
      <c r="G395" s="111">
        <f t="shared" si="105"/>
        <v>279300</v>
      </c>
      <c r="H395" s="111">
        <f>H396+H398+H400</f>
        <v>279300</v>
      </c>
      <c r="I395" s="111">
        <f>I396+I398+I400</f>
        <v>0</v>
      </c>
      <c r="J395" s="111">
        <f t="shared" si="106"/>
        <v>279300</v>
      </c>
      <c r="K395" s="111">
        <f>K396+K398+K400</f>
        <v>279300</v>
      </c>
      <c r="L395" s="111">
        <f>L396+L398+L400</f>
        <v>0</v>
      </c>
      <c r="M395" s="111">
        <f t="shared" si="107"/>
        <v>279300</v>
      </c>
    </row>
    <row r="396" spans="1:14" ht="36">
      <c r="A396" s="58"/>
      <c r="B396" s="78" t="s">
        <v>411</v>
      </c>
      <c r="C396" s="117" t="s">
        <v>6</v>
      </c>
      <c r="D396" s="91" t="s">
        <v>130</v>
      </c>
      <c r="E396" s="111">
        <f>E397</f>
        <v>278000</v>
      </c>
      <c r="F396" s="111">
        <f>F397</f>
        <v>0</v>
      </c>
      <c r="G396" s="111">
        <f t="shared" si="105"/>
        <v>278000</v>
      </c>
      <c r="H396" s="111">
        <f>H397</f>
        <v>278000</v>
      </c>
      <c r="I396" s="111">
        <f>I397</f>
        <v>0</v>
      </c>
      <c r="J396" s="111">
        <f t="shared" si="106"/>
        <v>278000</v>
      </c>
      <c r="K396" s="111">
        <f>K397</f>
        <v>278000</v>
      </c>
      <c r="L396" s="111">
        <f>L397</f>
        <v>0</v>
      </c>
      <c r="M396" s="111">
        <f t="shared" si="107"/>
        <v>278000</v>
      </c>
    </row>
    <row r="397" spans="1:14">
      <c r="A397" s="58"/>
      <c r="B397" s="78" t="s">
        <v>76</v>
      </c>
      <c r="C397" s="117" t="s">
        <v>6</v>
      </c>
      <c r="D397" s="91" t="s">
        <v>72</v>
      </c>
      <c r="E397" s="111">
        <v>278000</v>
      </c>
      <c r="F397" s="111"/>
      <c r="G397" s="111">
        <f t="shared" si="105"/>
        <v>278000</v>
      </c>
      <c r="H397" s="111">
        <v>278000</v>
      </c>
      <c r="I397" s="111"/>
      <c r="J397" s="111">
        <f t="shared" si="106"/>
        <v>278000</v>
      </c>
      <c r="K397" s="107">
        <v>278000</v>
      </c>
      <c r="L397" s="111"/>
      <c r="M397" s="111">
        <f t="shared" si="107"/>
        <v>278000</v>
      </c>
    </row>
    <row r="398" spans="1:14">
      <c r="A398" s="58"/>
      <c r="B398" s="78" t="s">
        <v>131</v>
      </c>
      <c r="C398" s="117" t="s">
        <v>6</v>
      </c>
      <c r="D398" s="91" t="s">
        <v>132</v>
      </c>
      <c r="E398" s="111">
        <f>E399</f>
        <v>1000</v>
      </c>
      <c r="F398" s="111">
        <f>F399</f>
        <v>0</v>
      </c>
      <c r="G398" s="111">
        <f t="shared" si="105"/>
        <v>1000</v>
      </c>
      <c r="H398" s="111">
        <f>H399</f>
        <v>1000</v>
      </c>
      <c r="I398" s="111">
        <f>I399</f>
        <v>0</v>
      </c>
      <c r="J398" s="111">
        <f t="shared" si="106"/>
        <v>1000</v>
      </c>
      <c r="K398" s="111">
        <f>K399</f>
        <v>1000</v>
      </c>
      <c r="L398" s="111">
        <f>L399</f>
        <v>0</v>
      </c>
      <c r="M398" s="111">
        <f t="shared" si="107"/>
        <v>1000</v>
      </c>
    </row>
    <row r="399" spans="1:14">
      <c r="A399" s="58"/>
      <c r="B399" s="78" t="s">
        <v>77</v>
      </c>
      <c r="C399" s="117" t="s">
        <v>6</v>
      </c>
      <c r="D399" s="91" t="s">
        <v>73</v>
      </c>
      <c r="E399" s="111">
        <v>1000</v>
      </c>
      <c r="F399" s="111"/>
      <c r="G399" s="111">
        <f t="shared" si="105"/>
        <v>1000</v>
      </c>
      <c r="H399" s="111">
        <v>1000</v>
      </c>
      <c r="I399" s="111"/>
      <c r="J399" s="111">
        <f t="shared" si="106"/>
        <v>1000</v>
      </c>
      <c r="K399" s="107">
        <v>1000</v>
      </c>
      <c r="L399" s="111"/>
      <c r="M399" s="111">
        <f t="shared" si="107"/>
        <v>1000</v>
      </c>
    </row>
    <row r="400" spans="1:14">
      <c r="A400" s="58"/>
      <c r="B400" s="78" t="s">
        <v>92</v>
      </c>
      <c r="C400" s="117" t="s">
        <v>6</v>
      </c>
      <c r="D400" s="91" t="s">
        <v>380</v>
      </c>
      <c r="E400" s="111">
        <f>E401</f>
        <v>300</v>
      </c>
      <c r="F400" s="111">
        <f>F401</f>
        <v>0</v>
      </c>
      <c r="G400" s="111">
        <f t="shared" si="105"/>
        <v>300</v>
      </c>
      <c r="H400" s="111">
        <f>H401</f>
        <v>300</v>
      </c>
      <c r="I400" s="111">
        <f>I401</f>
        <v>0</v>
      </c>
      <c r="J400" s="111">
        <f t="shared" si="106"/>
        <v>300</v>
      </c>
      <c r="K400" s="111">
        <f>K401</f>
        <v>300</v>
      </c>
      <c r="L400" s="111">
        <f>L401</f>
        <v>0</v>
      </c>
      <c r="M400" s="111">
        <f t="shared" si="107"/>
        <v>300</v>
      </c>
    </row>
    <row r="401" spans="1:14" ht="12" customHeight="1">
      <c r="A401" s="58"/>
      <c r="B401" s="78" t="s">
        <v>80</v>
      </c>
      <c r="C401" s="117" t="s">
        <v>6</v>
      </c>
      <c r="D401" s="91" t="s">
        <v>93</v>
      </c>
      <c r="E401" s="111">
        <v>300</v>
      </c>
      <c r="F401" s="111"/>
      <c r="G401" s="111">
        <f t="shared" si="105"/>
        <v>300</v>
      </c>
      <c r="H401" s="111">
        <v>300</v>
      </c>
      <c r="I401" s="111"/>
      <c r="J401" s="111">
        <f t="shared" si="106"/>
        <v>300</v>
      </c>
      <c r="K401" s="107">
        <v>300</v>
      </c>
      <c r="L401" s="111"/>
      <c r="M401" s="111">
        <f t="shared" si="107"/>
        <v>300</v>
      </c>
    </row>
    <row r="402" spans="1:14" s="64" customFormat="1" ht="13.5" hidden="1">
      <c r="A402" s="65"/>
      <c r="B402" s="97" t="s">
        <v>979</v>
      </c>
      <c r="C402" s="99" t="s">
        <v>980</v>
      </c>
      <c r="D402" s="99"/>
      <c r="E402" s="112">
        <f>E403</f>
        <v>0</v>
      </c>
      <c r="F402" s="112">
        <f>F403</f>
        <v>0</v>
      </c>
      <c r="G402" s="112">
        <f t="shared" si="105"/>
        <v>0</v>
      </c>
      <c r="H402" s="112">
        <f>H403</f>
        <v>0</v>
      </c>
      <c r="I402" s="112">
        <f>I403</f>
        <v>0</v>
      </c>
      <c r="J402" s="112">
        <f t="shared" si="106"/>
        <v>0</v>
      </c>
      <c r="K402" s="112">
        <f>K403</f>
        <v>0</v>
      </c>
      <c r="L402" s="112">
        <f>L403</f>
        <v>0</v>
      </c>
      <c r="M402" s="112">
        <f t="shared" si="107"/>
        <v>0</v>
      </c>
      <c r="N402" s="149"/>
    </row>
    <row r="403" spans="1:14" hidden="1">
      <c r="A403" s="58"/>
      <c r="B403" s="98" t="s">
        <v>404</v>
      </c>
      <c r="C403" s="81" t="s">
        <v>981</v>
      </c>
      <c r="D403" s="81"/>
      <c r="E403" s="107">
        <f>E404+E406</f>
        <v>0</v>
      </c>
      <c r="F403" s="107">
        <f>F404+F406</f>
        <v>0</v>
      </c>
      <c r="G403" s="107">
        <f t="shared" si="105"/>
        <v>0</v>
      </c>
      <c r="H403" s="107">
        <f>H404+H406</f>
        <v>0</v>
      </c>
      <c r="I403" s="107">
        <f>I404+I406</f>
        <v>0</v>
      </c>
      <c r="J403" s="107">
        <f t="shared" si="106"/>
        <v>0</v>
      </c>
      <c r="K403" s="107">
        <f>K404+K406</f>
        <v>0</v>
      </c>
      <c r="L403" s="107">
        <f>L404+L406</f>
        <v>0</v>
      </c>
      <c r="M403" s="107">
        <f t="shared" si="107"/>
        <v>0</v>
      </c>
    </row>
    <row r="404" spans="1:14" ht="36" hidden="1">
      <c r="A404" s="58"/>
      <c r="B404" s="78" t="s">
        <v>153</v>
      </c>
      <c r="C404" s="81" t="s">
        <v>981</v>
      </c>
      <c r="D404" s="81" t="s">
        <v>130</v>
      </c>
      <c r="E404" s="107">
        <f>E405</f>
        <v>0</v>
      </c>
      <c r="F404" s="107">
        <f>F405</f>
        <v>0</v>
      </c>
      <c r="G404" s="107">
        <f t="shared" si="105"/>
        <v>0</v>
      </c>
      <c r="H404" s="107">
        <f>H405</f>
        <v>0</v>
      </c>
      <c r="I404" s="107">
        <f>I405</f>
        <v>0</v>
      </c>
      <c r="J404" s="107">
        <f t="shared" si="106"/>
        <v>0</v>
      </c>
      <c r="K404" s="107">
        <f>K405</f>
        <v>0</v>
      </c>
      <c r="L404" s="107">
        <f>L405</f>
        <v>0</v>
      </c>
      <c r="M404" s="107">
        <f t="shared" si="107"/>
        <v>0</v>
      </c>
    </row>
    <row r="405" spans="1:14" hidden="1">
      <c r="A405" s="58"/>
      <c r="B405" s="78" t="s">
        <v>76</v>
      </c>
      <c r="C405" s="81" t="s">
        <v>981</v>
      </c>
      <c r="D405" s="81" t="s">
        <v>72</v>
      </c>
      <c r="E405" s="107"/>
      <c r="F405" s="107"/>
      <c r="G405" s="107">
        <f t="shared" si="105"/>
        <v>0</v>
      </c>
      <c r="H405" s="107"/>
      <c r="I405" s="107"/>
      <c r="J405" s="107">
        <f t="shared" si="106"/>
        <v>0</v>
      </c>
      <c r="K405" s="107"/>
      <c r="L405" s="107"/>
      <c r="M405" s="107">
        <f t="shared" si="107"/>
        <v>0</v>
      </c>
    </row>
    <row r="406" spans="1:14" hidden="1">
      <c r="A406" s="58"/>
      <c r="B406" s="78" t="s">
        <v>829</v>
      </c>
      <c r="C406" s="81" t="s">
        <v>981</v>
      </c>
      <c r="D406" s="81" t="s">
        <v>132</v>
      </c>
      <c r="E406" s="107">
        <f>E407</f>
        <v>0</v>
      </c>
      <c r="F406" s="107">
        <f>F407</f>
        <v>0</v>
      </c>
      <c r="G406" s="107">
        <f t="shared" si="105"/>
        <v>0</v>
      </c>
      <c r="H406" s="107">
        <f>H407</f>
        <v>0</v>
      </c>
      <c r="I406" s="107">
        <f>I407</f>
        <v>0</v>
      </c>
      <c r="J406" s="107">
        <f t="shared" si="106"/>
        <v>0</v>
      </c>
      <c r="K406" s="107">
        <f>K407</f>
        <v>0</v>
      </c>
      <c r="L406" s="107">
        <f>L407</f>
        <v>0</v>
      </c>
      <c r="M406" s="107">
        <f t="shared" si="107"/>
        <v>0</v>
      </c>
    </row>
    <row r="407" spans="1:14" hidden="1">
      <c r="A407" s="58"/>
      <c r="B407" s="78" t="s">
        <v>77</v>
      </c>
      <c r="C407" s="81" t="s">
        <v>981</v>
      </c>
      <c r="D407" s="81" t="s">
        <v>73</v>
      </c>
      <c r="E407" s="107"/>
      <c r="F407" s="107"/>
      <c r="G407" s="107">
        <f t="shared" si="105"/>
        <v>0</v>
      </c>
      <c r="H407" s="107"/>
      <c r="I407" s="107"/>
      <c r="J407" s="107">
        <f t="shared" si="106"/>
        <v>0</v>
      </c>
      <c r="K407" s="107"/>
      <c r="L407" s="107"/>
      <c r="M407" s="107">
        <f t="shared" si="107"/>
        <v>0</v>
      </c>
    </row>
    <row r="408" spans="1:14">
      <c r="A408" s="58"/>
      <c r="B408" s="122" t="s">
        <v>406</v>
      </c>
      <c r="C408" s="123" t="s">
        <v>818</v>
      </c>
      <c r="D408" s="116"/>
      <c r="E408" s="108">
        <f>E430+E422+E425+E441+E414+E409+E417</f>
        <v>60121215.539999999</v>
      </c>
      <c r="F408" s="108">
        <f>F430+F422+F425+F441+F414+F409+F417</f>
        <v>0</v>
      </c>
      <c r="G408" s="108">
        <f t="shared" si="105"/>
        <v>60121215.539999999</v>
      </c>
      <c r="H408" s="108">
        <f>H430+H422+H425+H441+H414+H409+H417</f>
        <v>60497483.090000004</v>
      </c>
      <c r="I408" s="108">
        <f>I430+I422+I425+I441+I414+I409+I417</f>
        <v>0</v>
      </c>
      <c r="J408" s="108">
        <f t="shared" si="106"/>
        <v>60497483.090000004</v>
      </c>
      <c r="K408" s="108">
        <f>K430+K422+K425+K441+K414+K409+K417</f>
        <v>60683227.700000003</v>
      </c>
      <c r="L408" s="108">
        <f>L430+L422+L425+L441+L414+L409+L417</f>
        <v>0</v>
      </c>
      <c r="M408" s="108">
        <f t="shared" si="107"/>
        <v>60683227.700000003</v>
      </c>
    </row>
    <row r="409" spans="1:14" ht="36">
      <c r="A409" s="58"/>
      <c r="B409" s="78" t="s">
        <v>951</v>
      </c>
      <c r="C409" s="81" t="s">
        <v>952</v>
      </c>
      <c r="D409" s="81"/>
      <c r="E409" s="107">
        <f>E410+E412</f>
        <v>676653.5</v>
      </c>
      <c r="F409" s="107">
        <f>F410+F412</f>
        <v>0</v>
      </c>
      <c r="G409" s="107">
        <f t="shared" si="105"/>
        <v>676653.5</v>
      </c>
      <c r="H409" s="107">
        <f>H410+H412</f>
        <v>742677.5</v>
      </c>
      <c r="I409" s="107">
        <f>I410+I412</f>
        <v>0</v>
      </c>
      <c r="J409" s="107">
        <f t="shared" si="106"/>
        <v>742677.5</v>
      </c>
      <c r="K409" s="107">
        <f>K410+K412</f>
        <v>769994</v>
      </c>
      <c r="L409" s="107">
        <f>L410+L412</f>
        <v>0</v>
      </c>
      <c r="M409" s="107">
        <f t="shared" si="107"/>
        <v>769994</v>
      </c>
    </row>
    <row r="410" spans="1:14" ht="36">
      <c r="A410" s="58"/>
      <c r="B410" s="78" t="s">
        <v>153</v>
      </c>
      <c r="C410" s="81" t="s">
        <v>952</v>
      </c>
      <c r="D410" s="81" t="s">
        <v>130</v>
      </c>
      <c r="E410" s="107">
        <f>E411</f>
        <v>676653.5</v>
      </c>
      <c r="F410" s="107">
        <f>F411</f>
        <v>0</v>
      </c>
      <c r="G410" s="107">
        <f t="shared" si="105"/>
        <v>676653.5</v>
      </c>
      <c r="H410" s="107">
        <f t="shared" ref="H410:K410" si="110">H411</f>
        <v>742677.5</v>
      </c>
      <c r="I410" s="107">
        <f>I411</f>
        <v>0</v>
      </c>
      <c r="J410" s="107">
        <f t="shared" si="106"/>
        <v>742677.5</v>
      </c>
      <c r="K410" s="107">
        <f t="shared" si="110"/>
        <v>769994</v>
      </c>
      <c r="L410" s="107">
        <f>L411</f>
        <v>0</v>
      </c>
      <c r="M410" s="107">
        <f t="shared" si="107"/>
        <v>769994</v>
      </c>
    </row>
    <row r="411" spans="1:14">
      <c r="A411" s="58"/>
      <c r="B411" s="78" t="s">
        <v>76</v>
      </c>
      <c r="C411" s="81" t="s">
        <v>952</v>
      </c>
      <c r="D411" s="81" t="s">
        <v>72</v>
      </c>
      <c r="E411" s="107">
        <v>676653.5</v>
      </c>
      <c r="F411" s="107"/>
      <c r="G411" s="107">
        <f t="shared" ref="G411" si="111">E411+F411</f>
        <v>676653.5</v>
      </c>
      <c r="H411" s="110">
        <v>742677.5</v>
      </c>
      <c r="I411" s="107"/>
      <c r="J411" s="107">
        <f t="shared" ref="J411" si="112">H411+I411</f>
        <v>742677.5</v>
      </c>
      <c r="K411" s="107">
        <v>769994</v>
      </c>
      <c r="L411" s="107"/>
      <c r="M411" s="107">
        <f t="shared" ref="M411" si="113">K411+L411</f>
        <v>769994</v>
      </c>
    </row>
    <row r="412" spans="1:14" hidden="1">
      <c r="A412" s="58"/>
      <c r="B412" s="78" t="s">
        <v>829</v>
      </c>
      <c r="C412" s="81" t="s">
        <v>952</v>
      </c>
      <c r="D412" s="81" t="s">
        <v>132</v>
      </c>
      <c r="E412" s="107">
        <f>E413</f>
        <v>0</v>
      </c>
      <c r="F412" s="107">
        <f>F413</f>
        <v>0</v>
      </c>
      <c r="G412" s="107">
        <f t="shared" si="105"/>
        <v>0</v>
      </c>
      <c r="H412" s="107">
        <f t="shared" ref="H412:K412" si="114">H413</f>
        <v>0</v>
      </c>
      <c r="I412" s="107">
        <f>I413</f>
        <v>0</v>
      </c>
      <c r="J412" s="107">
        <f t="shared" si="106"/>
        <v>0</v>
      </c>
      <c r="K412" s="107">
        <f t="shared" si="114"/>
        <v>0</v>
      </c>
      <c r="L412" s="107">
        <f>L413</f>
        <v>0</v>
      </c>
      <c r="M412" s="107">
        <f t="shared" si="107"/>
        <v>0</v>
      </c>
    </row>
    <row r="413" spans="1:14" hidden="1">
      <c r="A413" s="58"/>
      <c r="B413" s="78" t="s">
        <v>77</v>
      </c>
      <c r="C413" s="81" t="s">
        <v>952</v>
      </c>
      <c r="D413" s="81" t="s">
        <v>73</v>
      </c>
      <c r="E413" s="107"/>
      <c r="F413" s="107"/>
      <c r="G413" s="107">
        <f t="shared" si="105"/>
        <v>0</v>
      </c>
      <c r="H413" s="110"/>
      <c r="I413" s="107"/>
      <c r="J413" s="107">
        <f t="shared" si="106"/>
        <v>0</v>
      </c>
      <c r="K413" s="107"/>
      <c r="L413" s="107"/>
      <c r="M413" s="107">
        <f t="shared" si="107"/>
        <v>0</v>
      </c>
    </row>
    <row r="414" spans="1:14" ht="36">
      <c r="A414" s="58"/>
      <c r="B414" s="154" t="s">
        <v>933</v>
      </c>
      <c r="C414" s="124" t="s">
        <v>934</v>
      </c>
      <c r="D414" s="116"/>
      <c r="E414" s="107">
        <f t="shared" ref="E414:L415" si="115">E415</f>
        <v>4288.3100000000004</v>
      </c>
      <c r="F414" s="107">
        <f t="shared" si="115"/>
        <v>0</v>
      </c>
      <c r="G414" s="111">
        <f t="shared" si="105"/>
        <v>4288.3100000000004</v>
      </c>
      <c r="H414" s="107">
        <f t="shared" si="115"/>
        <v>84781.47</v>
      </c>
      <c r="I414" s="107">
        <f t="shared" si="115"/>
        <v>0</v>
      </c>
      <c r="J414" s="111">
        <f t="shared" si="106"/>
        <v>84781.47</v>
      </c>
      <c r="K414" s="107">
        <f t="shared" si="115"/>
        <v>4246.42</v>
      </c>
      <c r="L414" s="107">
        <f t="shared" si="115"/>
        <v>0</v>
      </c>
      <c r="M414" s="111">
        <f t="shared" si="107"/>
        <v>4246.42</v>
      </c>
    </row>
    <row r="415" spans="1:14">
      <c r="A415" s="58"/>
      <c r="B415" s="78" t="s">
        <v>131</v>
      </c>
      <c r="C415" s="124" t="s">
        <v>934</v>
      </c>
      <c r="D415" s="116" t="s">
        <v>132</v>
      </c>
      <c r="E415" s="107">
        <f t="shared" si="115"/>
        <v>4288.3100000000004</v>
      </c>
      <c r="F415" s="107">
        <f t="shared" si="115"/>
        <v>0</v>
      </c>
      <c r="G415" s="111">
        <f t="shared" si="105"/>
        <v>4288.3100000000004</v>
      </c>
      <c r="H415" s="107">
        <f t="shared" si="115"/>
        <v>84781.47</v>
      </c>
      <c r="I415" s="107">
        <f t="shared" si="115"/>
        <v>0</v>
      </c>
      <c r="J415" s="111">
        <f t="shared" si="106"/>
        <v>84781.47</v>
      </c>
      <c r="K415" s="107">
        <f t="shared" si="115"/>
        <v>4246.42</v>
      </c>
      <c r="L415" s="107">
        <f t="shared" si="115"/>
        <v>0</v>
      </c>
      <c r="M415" s="111">
        <f t="shared" si="107"/>
        <v>4246.42</v>
      </c>
    </row>
    <row r="416" spans="1:14">
      <c r="A416" s="58"/>
      <c r="B416" s="78" t="s">
        <v>77</v>
      </c>
      <c r="C416" s="124" t="s">
        <v>934</v>
      </c>
      <c r="D416" s="116" t="s">
        <v>73</v>
      </c>
      <c r="E416" s="107">
        <v>4288.3100000000004</v>
      </c>
      <c r="F416" s="107"/>
      <c r="G416" s="111">
        <f t="shared" si="105"/>
        <v>4288.3100000000004</v>
      </c>
      <c r="H416" s="110">
        <v>84781.47</v>
      </c>
      <c r="I416" s="107"/>
      <c r="J416" s="111">
        <f t="shared" si="106"/>
        <v>84781.47</v>
      </c>
      <c r="K416" s="107">
        <v>4246.42</v>
      </c>
      <c r="L416" s="107"/>
      <c r="M416" s="111">
        <f t="shared" si="107"/>
        <v>4246.42</v>
      </c>
    </row>
    <row r="417" spans="1:14" ht="24">
      <c r="A417" s="58"/>
      <c r="B417" s="153" t="s">
        <v>344</v>
      </c>
      <c r="C417" s="82" t="s">
        <v>1022</v>
      </c>
      <c r="D417" s="82"/>
      <c r="E417" s="107">
        <f>E418+E420</f>
        <v>3186879.87</v>
      </c>
      <c r="F417" s="107">
        <f>F418+F420</f>
        <v>0</v>
      </c>
      <c r="G417" s="107">
        <f t="shared" si="105"/>
        <v>3186879.87</v>
      </c>
      <c r="H417" s="107">
        <f>H418+H420</f>
        <v>3301755.06</v>
      </c>
      <c r="I417" s="107">
        <f>I418+I420</f>
        <v>0</v>
      </c>
      <c r="J417" s="107">
        <f t="shared" si="106"/>
        <v>3301755.06</v>
      </c>
      <c r="K417" s="107">
        <f>K418+K420</f>
        <v>3421236.64</v>
      </c>
      <c r="L417" s="107">
        <f>L418+L420</f>
        <v>0</v>
      </c>
      <c r="M417" s="107">
        <f t="shared" si="107"/>
        <v>3421236.64</v>
      </c>
    </row>
    <row r="418" spans="1:14" ht="36">
      <c r="A418" s="58"/>
      <c r="B418" s="78" t="s">
        <v>411</v>
      </c>
      <c r="C418" s="82" t="s">
        <v>1022</v>
      </c>
      <c r="D418" s="82" t="s">
        <v>130</v>
      </c>
      <c r="E418" s="107">
        <f>E419</f>
        <v>2941879.87</v>
      </c>
      <c r="F418" s="107">
        <f>F419</f>
        <v>0</v>
      </c>
      <c r="G418" s="107">
        <f t="shared" si="105"/>
        <v>2941879.87</v>
      </c>
      <c r="H418" s="107">
        <f t="shared" ref="H418:K418" si="116">H419</f>
        <v>3056755.06</v>
      </c>
      <c r="I418" s="107">
        <f>I419</f>
        <v>0</v>
      </c>
      <c r="J418" s="107">
        <f t="shared" si="106"/>
        <v>3056755.06</v>
      </c>
      <c r="K418" s="107">
        <f t="shared" si="116"/>
        <v>3176236.64</v>
      </c>
      <c r="L418" s="107">
        <f>L419</f>
        <v>0</v>
      </c>
      <c r="M418" s="107">
        <f t="shared" si="107"/>
        <v>3176236.64</v>
      </c>
    </row>
    <row r="419" spans="1:14">
      <c r="A419" s="58"/>
      <c r="B419" s="78" t="s">
        <v>76</v>
      </c>
      <c r="C419" s="82" t="s">
        <v>1022</v>
      </c>
      <c r="D419" s="82" t="s">
        <v>72</v>
      </c>
      <c r="E419" s="107">
        <v>2941879.87</v>
      </c>
      <c r="F419" s="107"/>
      <c r="G419" s="107">
        <f t="shared" si="105"/>
        <v>2941879.87</v>
      </c>
      <c r="H419" s="110">
        <v>3056755.06</v>
      </c>
      <c r="I419" s="107"/>
      <c r="J419" s="107">
        <f t="shared" si="106"/>
        <v>3056755.06</v>
      </c>
      <c r="K419" s="107">
        <v>3176236.64</v>
      </c>
      <c r="L419" s="107"/>
      <c r="M419" s="107">
        <f t="shared" si="107"/>
        <v>3176236.64</v>
      </c>
    </row>
    <row r="420" spans="1:14">
      <c r="A420" s="58"/>
      <c r="B420" s="78" t="s">
        <v>131</v>
      </c>
      <c r="C420" s="82" t="s">
        <v>1022</v>
      </c>
      <c r="D420" s="82" t="s">
        <v>132</v>
      </c>
      <c r="E420" s="107">
        <f>E421</f>
        <v>245000</v>
      </c>
      <c r="F420" s="107">
        <f>F421</f>
        <v>0</v>
      </c>
      <c r="G420" s="107">
        <f t="shared" si="105"/>
        <v>245000</v>
      </c>
      <c r="H420" s="107">
        <f t="shared" ref="H420:K420" si="117">H421</f>
        <v>245000</v>
      </c>
      <c r="I420" s="107">
        <f>I421</f>
        <v>0</v>
      </c>
      <c r="J420" s="107">
        <f t="shared" si="106"/>
        <v>245000</v>
      </c>
      <c r="K420" s="107">
        <f t="shared" si="117"/>
        <v>245000</v>
      </c>
      <c r="L420" s="107">
        <f>L421</f>
        <v>0</v>
      </c>
      <c r="M420" s="107">
        <f t="shared" si="107"/>
        <v>245000</v>
      </c>
    </row>
    <row r="421" spans="1:14">
      <c r="A421" s="58"/>
      <c r="B421" s="78" t="s">
        <v>77</v>
      </c>
      <c r="C421" s="82" t="s">
        <v>1022</v>
      </c>
      <c r="D421" s="82" t="s">
        <v>73</v>
      </c>
      <c r="E421" s="107">
        <v>245000</v>
      </c>
      <c r="F421" s="107"/>
      <c r="G421" s="107">
        <f t="shared" si="105"/>
        <v>245000</v>
      </c>
      <c r="H421" s="110">
        <v>245000</v>
      </c>
      <c r="I421" s="107"/>
      <c r="J421" s="107">
        <f t="shared" si="106"/>
        <v>245000</v>
      </c>
      <c r="K421" s="107">
        <v>245000</v>
      </c>
      <c r="L421" s="107"/>
      <c r="M421" s="107">
        <f t="shared" si="107"/>
        <v>245000</v>
      </c>
    </row>
    <row r="422" spans="1:14" ht="36">
      <c r="A422" s="58"/>
      <c r="B422" s="78" t="s">
        <v>365</v>
      </c>
      <c r="C422" s="125" t="s">
        <v>935</v>
      </c>
      <c r="D422" s="91"/>
      <c r="E422" s="107">
        <f t="shared" ref="E422:L423" si="118">E423</f>
        <v>7000</v>
      </c>
      <c r="F422" s="107">
        <f t="shared" si="118"/>
        <v>0</v>
      </c>
      <c r="G422" s="111">
        <f t="shared" si="105"/>
        <v>7000</v>
      </c>
      <c r="H422" s="107">
        <f t="shared" si="118"/>
        <v>7000</v>
      </c>
      <c r="I422" s="107">
        <f t="shared" si="118"/>
        <v>0</v>
      </c>
      <c r="J422" s="111">
        <f t="shared" si="106"/>
        <v>7000</v>
      </c>
      <c r="K422" s="107">
        <f t="shared" si="118"/>
        <v>7000</v>
      </c>
      <c r="L422" s="107">
        <f t="shared" si="118"/>
        <v>0</v>
      </c>
      <c r="M422" s="111">
        <f t="shared" si="107"/>
        <v>7000</v>
      </c>
    </row>
    <row r="423" spans="1:14">
      <c r="A423" s="58"/>
      <c r="B423" s="78" t="s">
        <v>131</v>
      </c>
      <c r="C423" s="125" t="s">
        <v>935</v>
      </c>
      <c r="D423" s="91" t="s">
        <v>132</v>
      </c>
      <c r="E423" s="107">
        <f t="shared" si="118"/>
        <v>7000</v>
      </c>
      <c r="F423" s="107">
        <f t="shared" si="118"/>
        <v>0</v>
      </c>
      <c r="G423" s="111">
        <f t="shared" si="105"/>
        <v>7000</v>
      </c>
      <c r="H423" s="107">
        <f t="shared" si="118"/>
        <v>7000</v>
      </c>
      <c r="I423" s="107">
        <f t="shared" si="118"/>
        <v>0</v>
      </c>
      <c r="J423" s="111">
        <f t="shared" si="106"/>
        <v>7000</v>
      </c>
      <c r="K423" s="107">
        <f t="shared" si="118"/>
        <v>7000</v>
      </c>
      <c r="L423" s="107">
        <f t="shared" si="118"/>
        <v>0</v>
      </c>
      <c r="M423" s="111">
        <f t="shared" si="107"/>
        <v>7000</v>
      </c>
    </row>
    <row r="424" spans="1:14">
      <c r="A424" s="58"/>
      <c r="B424" s="78" t="s">
        <v>77</v>
      </c>
      <c r="C424" s="125" t="s">
        <v>935</v>
      </c>
      <c r="D424" s="91" t="s">
        <v>73</v>
      </c>
      <c r="E424" s="107">
        <v>7000</v>
      </c>
      <c r="F424" s="107"/>
      <c r="G424" s="111">
        <f t="shared" si="105"/>
        <v>7000</v>
      </c>
      <c r="H424" s="110">
        <v>7000</v>
      </c>
      <c r="I424" s="107"/>
      <c r="J424" s="111">
        <f t="shared" si="106"/>
        <v>7000</v>
      </c>
      <c r="K424" s="107">
        <v>7000</v>
      </c>
      <c r="L424" s="107"/>
      <c r="M424" s="111">
        <f t="shared" si="107"/>
        <v>7000</v>
      </c>
    </row>
    <row r="425" spans="1:14">
      <c r="A425" s="58"/>
      <c r="B425" s="78" t="s">
        <v>183</v>
      </c>
      <c r="C425" s="125" t="s">
        <v>936</v>
      </c>
      <c r="D425" s="91"/>
      <c r="E425" s="111">
        <f>E426+E428</f>
        <v>455268.55</v>
      </c>
      <c r="F425" s="111">
        <f>F426+F428</f>
        <v>0</v>
      </c>
      <c r="G425" s="111">
        <f t="shared" si="105"/>
        <v>455268.55</v>
      </c>
      <c r="H425" s="111">
        <f>H426+H428</f>
        <v>471679.3</v>
      </c>
      <c r="I425" s="111">
        <f>I426+I428</f>
        <v>0</v>
      </c>
      <c r="J425" s="111">
        <f t="shared" si="106"/>
        <v>471679.3</v>
      </c>
      <c r="K425" s="111">
        <f>K426+K428</f>
        <v>488748.09</v>
      </c>
      <c r="L425" s="111">
        <f>L426+L428</f>
        <v>0</v>
      </c>
      <c r="M425" s="111">
        <f t="shared" si="107"/>
        <v>488748.09</v>
      </c>
    </row>
    <row r="426" spans="1:14" ht="36">
      <c r="A426" s="58"/>
      <c r="B426" s="78" t="s">
        <v>411</v>
      </c>
      <c r="C426" s="125" t="s">
        <v>936</v>
      </c>
      <c r="D426" s="91" t="s">
        <v>130</v>
      </c>
      <c r="E426" s="107">
        <f>E427</f>
        <v>420268.55</v>
      </c>
      <c r="F426" s="107">
        <f>F427</f>
        <v>0</v>
      </c>
      <c r="G426" s="111">
        <f t="shared" si="105"/>
        <v>420268.55</v>
      </c>
      <c r="H426" s="107">
        <f>H427</f>
        <v>436679.3</v>
      </c>
      <c r="I426" s="107">
        <f>I427</f>
        <v>0</v>
      </c>
      <c r="J426" s="111">
        <f t="shared" si="106"/>
        <v>436679.3</v>
      </c>
      <c r="K426" s="107">
        <f>K427</f>
        <v>453748.09</v>
      </c>
      <c r="L426" s="107">
        <f>L427</f>
        <v>0</v>
      </c>
      <c r="M426" s="111">
        <f t="shared" si="107"/>
        <v>453748.09</v>
      </c>
    </row>
    <row r="427" spans="1:14">
      <c r="A427" s="58"/>
      <c r="B427" s="78" t="s">
        <v>76</v>
      </c>
      <c r="C427" s="125" t="s">
        <v>936</v>
      </c>
      <c r="D427" s="91" t="s">
        <v>72</v>
      </c>
      <c r="E427" s="107">
        <v>420268.55</v>
      </c>
      <c r="F427" s="107"/>
      <c r="G427" s="111">
        <f t="shared" si="105"/>
        <v>420268.55</v>
      </c>
      <c r="H427" s="110">
        <v>436679.3</v>
      </c>
      <c r="I427" s="107"/>
      <c r="J427" s="111">
        <f t="shared" si="106"/>
        <v>436679.3</v>
      </c>
      <c r="K427" s="107">
        <v>453748.09</v>
      </c>
      <c r="L427" s="107"/>
      <c r="M427" s="111">
        <f t="shared" si="107"/>
        <v>453748.09</v>
      </c>
    </row>
    <row r="428" spans="1:14" s="62" customFormat="1">
      <c r="A428" s="63"/>
      <c r="B428" s="78" t="s">
        <v>131</v>
      </c>
      <c r="C428" s="125" t="s">
        <v>936</v>
      </c>
      <c r="D428" s="91" t="s">
        <v>132</v>
      </c>
      <c r="E428" s="107">
        <f>E429</f>
        <v>35000</v>
      </c>
      <c r="F428" s="107">
        <f>F429</f>
        <v>0</v>
      </c>
      <c r="G428" s="111">
        <f t="shared" si="105"/>
        <v>35000</v>
      </c>
      <c r="H428" s="107">
        <f>H429</f>
        <v>35000</v>
      </c>
      <c r="I428" s="107">
        <f>I429</f>
        <v>0</v>
      </c>
      <c r="J428" s="111">
        <f t="shared" si="106"/>
        <v>35000</v>
      </c>
      <c r="K428" s="107">
        <f>K429</f>
        <v>35000</v>
      </c>
      <c r="L428" s="107">
        <f>L429</f>
        <v>0</v>
      </c>
      <c r="M428" s="111">
        <f t="shared" si="107"/>
        <v>35000</v>
      </c>
      <c r="N428" s="150"/>
    </row>
    <row r="429" spans="1:14" s="62" customFormat="1">
      <c r="A429" s="63"/>
      <c r="B429" s="78" t="s">
        <v>77</v>
      </c>
      <c r="C429" s="125" t="s">
        <v>936</v>
      </c>
      <c r="D429" s="91" t="s">
        <v>73</v>
      </c>
      <c r="E429" s="107">
        <v>35000</v>
      </c>
      <c r="F429" s="107"/>
      <c r="G429" s="111">
        <f t="shared" si="105"/>
        <v>35000</v>
      </c>
      <c r="H429" s="110">
        <v>35000</v>
      </c>
      <c r="I429" s="107"/>
      <c r="J429" s="111">
        <f t="shared" si="106"/>
        <v>35000</v>
      </c>
      <c r="K429" s="107">
        <v>35000</v>
      </c>
      <c r="L429" s="107"/>
      <c r="M429" s="111">
        <f t="shared" si="107"/>
        <v>35000</v>
      </c>
      <c r="N429" s="150"/>
    </row>
    <row r="430" spans="1:14" ht="24">
      <c r="A430" s="58"/>
      <c r="B430" s="78" t="s">
        <v>938</v>
      </c>
      <c r="C430" s="81" t="s">
        <v>937</v>
      </c>
      <c r="D430" s="81"/>
      <c r="E430" s="107">
        <f>E431+E436</f>
        <v>2836611.31</v>
      </c>
      <c r="F430" s="107">
        <f>F431+F436</f>
        <v>0</v>
      </c>
      <c r="G430" s="111">
        <f t="shared" si="105"/>
        <v>2836611.31</v>
      </c>
      <c r="H430" s="107">
        <f>H431+H436</f>
        <v>2935075.76</v>
      </c>
      <c r="I430" s="107">
        <f>I431+I436</f>
        <v>0</v>
      </c>
      <c r="J430" s="111">
        <f t="shared" si="106"/>
        <v>2935075.76</v>
      </c>
      <c r="K430" s="107">
        <f>K431+K436</f>
        <v>3037488.5500000003</v>
      </c>
      <c r="L430" s="107">
        <f>L431+L436</f>
        <v>0</v>
      </c>
      <c r="M430" s="111">
        <f t="shared" si="107"/>
        <v>3037488.5500000003</v>
      </c>
    </row>
    <row r="431" spans="1:14" ht="36">
      <c r="A431" s="58"/>
      <c r="B431" s="78" t="s">
        <v>776</v>
      </c>
      <c r="C431" s="81" t="s">
        <v>939</v>
      </c>
      <c r="D431" s="91"/>
      <c r="E431" s="111">
        <f>E432+E435</f>
        <v>1821074.21</v>
      </c>
      <c r="F431" s="111">
        <f>F432+F435</f>
        <v>0</v>
      </c>
      <c r="G431" s="111">
        <f t="shared" si="105"/>
        <v>1821074.21</v>
      </c>
      <c r="H431" s="111">
        <f>H432+H435</f>
        <v>1886717.18</v>
      </c>
      <c r="I431" s="111">
        <f>I432+I435</f>
        <v>0</v>
      </c>
      <c r="J431" s="111">
        <f t="shared" si="106"/>
        <v>1886717.18</v>
      </c>
      <c r="K431" s="111">
        <f>K432+K435</f>
        <v>1954992.37</v>
      </c>
      <c r="L431" s="111">
        <f>L432+L435</f>
        <v>0</v>
      </c>
      <c r="M431" s="111">
        <f t="shared" si="107"/>
        <v>1954992.37</v>
      </c>
    </row>
    <row r="432" spans="1:14" ht="36">
      <c r="A432" s="58"/>
      <c r="B432" s="78" t="s">
        <v>411</v>
      </c>
      <c r="C432" s="81" t="s">
        <v>939</v>
      </c>
      <c r="D432" s="91" t="s">
        <v>130</v>
      </c>
      <c r="E432" s="107">
        <f>E433</f>
        <v>1681074.21</v>
      </c>
      <c r="F432" s="107">
        <f>F433</f>
        <v>0</v>
      </c>
      <c r="G432" s="111">
        <f t="shared" si="105"/>
        <v>1681074.21</v>
      </c>
      <c r="H432" s="107">
        <f>H433</f>
        <v>1746717.18</v>
      </c>
      <c r="I432" s="107">
        <f>I433</f>
        <v>0</v>
      </c>
      <c r="J432" s="111">
        <f t="shared" si="106"/>
        <v>1746717.18</v>
      </c>
      <c r="K432" s="107">
        <f>K433</f>
        <v>1814992.37</v>
      </c>
      <c r="L432" s="107">
        <f>L433</f>
        <v>0</v>
      </c>
      <c r="M432" s="111">
        <f t="shared" si="107"/>
        <v>1814992.37</v>
      </c>
    </row>
    <row r="433" spans="1:14">
      <c r="A433" s="58"/>
      <c r="B433" s="78" t="s">
        <v>76</v>
      </c>
      <c r="C433" s="81" t="s">
        <v>939</v>
      </c>
      <c r="D433" s="91" t="s">
        <v>72</v>
      </c>
      <c r="E433" s="107">
        <v>1681074.21</v>
      </c>
      <c r="F433" s="107"/>
      <c r="G433" s="111">
        <f t="shared" si="105"/>
        <v>1681074.21</v>
      </c>
      <c r="H433" s="110">
        <v>1746717.18</v>
      </c>
      <c r="I433" s="107"/>
      <c r="J433" s="111">
        <f t="shared" si="106"/>
        <v>1746717.18</v>
      </c>
      <c r="K433" s="107">
        <v>1814992.37</v>
      </c>
      <c r="L433" s="107"/>
      <c r="M433" s="111">
        <f t="shared" si="107"/>
        <v>1814992.37</v>
      </c>
    </row>
    <row r="434" spans="1:14">
      <c r="A434" s="58"/>
      <c r="B434" s="78" t="s">
        <v>131</v>
      </c>
      <c r="C434" s="81" t="s">
        <v>939</v>
      </c>
      <c r="D434" s="81" t="s">
        <v>132</v>
      </c>
      <c r="E434" s="107">
        <f>E435</f>
        <v>140000</v>
      </c>
      <c r="F434" s="107">
        <f>F435</f>
        <v>0</v>
      </c>
      <c r="G434" s="111">
        <f t="shared" si="105"/>
        <v>140000</v>
      </c>
      <c r="H434" s="107">
        <f>H435</f>
        <v>140000</v>
      </c>
      <c r="I434" s="107">
        <f>I435</f>
        <v>0</v>
      </c>
      <c r="J434" s="111">
        <f t="shared" si="106"/>
        <v>140000</v>
      </c>
      <c r="K434" s="107">
        <f>K435</f>
        <v>140000</v>
      </c>
      <c r="L434" s="107">
        <f>L435</f>
        <v>0</v>
      </c>
      <c r="M434" s="111">
        <f t="shared" si="107"/>
        <v>140000</v>
      </c>
    </row>
    <row r="435" spans="1:14">
      <c r="A435" s="58"/>
      <c r="B435" s="78" t="s">
        <v>77</v>
      </c>
      <c r="C435" s="81" t="s">
        <v>939</v>
      </c>
      <c r="D435" s="81" t="s">
        <v>73</v>
      </c>
      <c r="E435" s="107">
        <v>140000</v>
      </c>
      <c r="F435" s="107"/>
      <c r="G435" s="111">
        <f t="shared" si="105"/>
        <v>140000</v>
      </c>
      <c r="H435" s="110">
        <v>140000</v>
      </c>
      <c r="I435" s="107"/>
      <c r="J435" s="111">
        <f t="shared" si="106"/>
        <v>140000</v>
      </c>
      <c r="K435" s="107">
        <v>140000</v>
      </c>
      <c r="L435" s="107"/>
      <c r="M435" s="111">
        <f t="shared" si="107"/>
        <v>140000</v>
      </c>
    </row>
    <row r="436" spans="1:14" ht="36">
      <c r="A436" s="58"/>
      <c r="B436" s="78" t="s">
        <v>817</v>
      </c>
      <c r="C436" s="81" t="s">
        <v>940</v>
      </c>
      <c r="D436" s="81"/>
      <c r="E436" s="107">
        <f>E437+E439</f>
        <v>1015537.1</v>
      </c>
      <c r="F436" s="107">
        <f>F437+F439</f>
        <v>0</v>
      </c>
      <c r="G436" s="111">
        <f t="shared" si="105"/>
        <v>1015537.1</v>
      </c>
      <c r="H436" s="107">
        <f>H437+H439</f>
        <v>1048358.58</v>
      </c>
      <c r="I436" s="107">
        <f>I437+I439</f>
        <v>0</v>
      </c>
      <c r="J436" s="111">
        <f t="shared" si="106"/>
        <v>1048358.58</v>
      </c>
      <c r="K436" s="107">
        <f>K437+K439</f>
        <v>1082496.1800000002</v>
      </c>
      <c r="L436" s="107">
        <f>L437+L439</f>
        <v>0</v>
      </c>
      <c r="M436" s="111">
        <f t="shared" si="107"/>
        <v>1082496.1800000002</v>
      </c>
    </row>
    <row r="437" spans="1:14" ht="36">
      <c r="A437" s="58"/>
      <c r="B437" s="78" t="s">
        <v>411</v>
      </c>
      <c r="C437" s="81" t="s">
        <v>940</v>
      </c>
      <c r="D437" s="91" t="s">
        <v>130</v>
      </c>
      <c r="E437" s="107">
        <f>E438</f>
        <v>840537.1</v>
      </c>
      <c r="F437" s="107">
        <f>F438</f>
        <v>0</v>
      </c>
      <c r="G437" s="111">
        <f t="shared" si="105"/>
        <v>840537.1</v>
      </c>
      <c r="H437" s="107">
        <f>H438</f>
        <v>873358.58</v>
      </c>
      <c r="I437" s="107">
        <f>I438</f>
        <v>0</v>
      </c>
      <c r="J437" s="111">
        <f t="shared" si="106"/>
        <v>873358.58</v>
      </c>
      <c r="K437" s="107">
        <f>K438</f>
        <v>907496.18</v>
      </c>
      <c r="L437" s="107">
        <f>L438</f>
        <v>0</v>
      </c>
      <c r="M437" s="111">
        <f t="shared" si="107"/>
        <v>907496.18</v>
      </c>
    </row>
    <row r="438" spans="1:14">
      <c r="A438" s="58"/>
      <c r="B438" s="78" t="s">
        <v>76</v>
      </c>
      <c r="C438" s="81" t="s">
        <v>940</v>
      </c>
      <c r="D438" s="91" t="s">
        <v>72</v>
      </c>
      <c r="E438" s="107">
        <v>840537.1</v>
      </c>
      <c r="F438" s="107"/>
      <c r="G438" s="111">
        <f t="shared" si="105"/>
        <v>840537.1</v>
      </c>
      <c r="H438" s="110">
        <v>873358.58</v>
      </c>
      <c r="I438" s="107"/>
      <c r="J438" s="111">
        <f t="shared" si="106"/>
        <v>873358.58</v>
      </c>
      <c r="K438" s="107">
        <v>907496.18</v>
      </c>
      <c r="L438" s="107"/>
      <c r="M438" s="111">
        <f t="shared" si="107"/>
        <v>907496.18</v>
      </c>
    </row>
    <row r="439" spans="1:14">
      <c r="A439" s="58"/>
      <c r="B439" s="78" t="s">
        <v>131</v>
      </c>
      <c r="C439" s="81" t="s">
        <v>940</v>
      </c>
      <c r="D439" s="81" t="s">
        <v>132</v>
      </c>
      <c r="E439" s="107">
        <f>E440</f>
        <v>175000</v>
      </c>
      <c r="F439" s="107">
        <f>F440</f>
        <v>0</v>
      </c>
      <c r="G439" s="111">
        <f t="shared" si="105"/>
        <v>175000</v>
      </c>
      <c r="H439" s="107">
        <f>H440</f>
        <v>175000</v>
      </c>
      <c r="I439" s="107">
        <f>I440</f>
        <v>0</v>
      </c>
      <c r="J439" s="111">
        <f t="shared" si="106"/>
        <v>175000</v>
      </c>
      <c r="K439" s="107">
        <f>K440</f>
        <v>175000</v>
      </c>
      <c r="L439" s="107">
        <f>L440</f>
        <v>0</v>
      </c>
      <c r="M439" s="111">
        <f t="shared" si="107"/>
        <v>175000</v>
      </c>
    </row>
    <row r="440" spans="1:14">
      <c r="A440" s="58"/>
      <c r="B440" s="78" t="s">
        <v>77</v>
      </c>
      <c r="C440" s="81" t="s">
        <v>940</v>
      </c>
      <c r="D440" s="81" t="s">
        <v>73</v>
      </c>
      <c r="E440" s="107">
        <v>175000</v>
      </c>
      <c r="F440" s="107"/>
      <c r="G440" s="111">
        <f t="shared" si="105"/>
        <v>175000</v>
      </c>
      <c r="H440" s="110">
        <v>175000</v>
      </c>
      <c r="I440" s="107"/>
      <c r="J440" s="111">
        <f t="shared" si="106"/>
        <v>175000</v>
      </c>
      <c r="K440" s="107">
        <v>175000</v>
      </c>
      <c r="L440" s="107"/>
      <c r="M440" s="111">
        <f t="shared" si="107"/>
        <v>175000</v>
      </c>
    </row>
    <row r="441" spans="1:14" s="62" customFormat="1">
      <c r="A441" s="63"/>
      <c r="B441" s="98" t="s">
        <v>404</v>
      </c>
      <c r="C441" s="125" t="s">
        <v>25</v>
      </c>
      <c r="D441" s="91"/>
      <c r="E441" s="111">
        <f>E442+E444+E446</f>
        <v>52954514</v>
      </c>
      <c r="F441" s="111">
        <f>F442+F444+F446</f>
        <v>0</v>
      </c>
      <c r="G441" s="111">
        <f t="shared" si="105"/>
        <v>52954514</v>
      </c>
      <c r="H441" s="111">
        <f>H442+H444+H446</f>
        <v>52954514</v>
      </c>
      <c r="I441" s="111">
        <f>I442+I444+I446</f>
        <v>0</v>
      </c>
      <c r="J441" s="111">
        <f t="shared" si="106"/>
        <v>52954514</v>
      </c>
      <c r="K441" s="111">
        <f>K442+K444+K446</f>
        <v>52954514</v>
      </c>
      <c r="L441" s="111">
        <f>L442+L444+L446</f>
        <v>0</v>
      </c>
      <c r="M441" s="111">
        <f t="shared" si="107"/>
        <v>52954514</v>
      </c>
      <c r="N441" s="150"/>
    </row>
    <row r="442" spans="1:14" s="62" customFormat="1" ht="36">
      <c r="A442" s="63"/>
      <c r="B442" s="78" t="s">
        <v>411</v>
      </c>
      <c r="C442" s="125" t="s">
        <v>25</v>
      </c>
      <c r="D442" s="91" t="s">
        <v>130</v>
      </c>
      <c r="E442" s="107">
        <f>E443</f>
        <v>51123000</v>
      </c>
      <c r="F442" s="107">
        <f>F443</f>
        <v>0</v>
      </c>
      <c r="G442" s="111">
        <f t="shared" si="105"/>
        <v>51123000</v>
      </c>
      <c r="H442" s="107">
        <f>H443</f>
        <v>51123000</v>
      </c>
      <c r="I442" s="107">
        <f>I443</f>
        <v>0</v>
      </c>
      <c r="J442" s="111">
        <f t="shared" si="106"/>
        <v>51123000</v>
      </c>
      <c r="K442" s="107">
        <f>K443</f>
        <v>51123000</v>
      </c>
      <c r="L442" s="107">
        <f>L443</f>
        <v>0</v>
      </c>
      <c r="M442" s="111">
        <f t="shared" si="107"/>
        <v>51123000</v>
      </c>
      <c r="N442" s="150"/>
    </row>
    <row r="443" spans="1:14">
      <c r="A443" s="58"/>
      <c r="B443" s="78" t="s">
        <v>76</v>
      </c>
      <c r="C443" s="125" t="s">
        <v>25</v>
      </c>
      <c r="D443" s="91" t="s">
        <v>72</v>
      </c>
      <c r="E443" s="107">
        <v>51123000</v>
      </c>
      <c r="F443" s="107"/>
      <c r="G443" s="111">
        <f t="shared" si="105"/>
        <v>51123000</v>
      </c>
      <c r="H443" s="110">
        <v>51123000</v>
      </c>
      <c r="I443" s="107"/>
      <c r="J443" s="111">
        <f t="shared" si="106"/>
        <v>51123000</v>
      </c>
      <c r="K443" s="107">
        <v>51123000</v>
      </c>
      <c r="L443" s="107"/>
      <c r="M443" s="111">
        <f t="shared" si="107"/>
        <v>51123000</v>
      </c>
    </row>
    <row r="444" spans="1:14">
      <c r="A444" s="58"/>
      <c r="B444" s="78" t="s">
        <v>131</v>
      </c>
      <c r="C444" s="125" t="s">
        <v>25</v>
      </c>
      <c r="D444" s="91" t="s">
        <v>132</v>
      </c>
      <c r="E444" s="107">
        <f>E445</f>
        <v>1797310</v>
      </c>
      <c r="F444" s="107">
        <f>F445</f>
        <v>0</v>
      </c>
      <c r="G444" s="111">
        <f t="shared" si="105"/>
        <v>1797310</v>
      </c>
      <c r="H444" s="107">
        <f>H445</f>
        <v>1797310</v>
      </c>
      <c r="I444" s="107">
        <f>I445</f>
        <v>0</v>
      </c>
      <c r="J444" s="111">
        <f t="shared" si="106"/>
        <v>1797310</v>
      </c>
      <c r="K444" s="107">
        <f>K445</f>
        <v>1797310</v>
      </c>
      <c r="L444" s="107">
        <f>L445</f>
        <v>0</v>
      </c>
      <c r="M444" s="111">
        <f t="shared" si="107"/>
        <v>1797310</v>
      </c>
    </row>
    <row r="445" spans="1:14">
      <c r="A445" s="58"/>
      <c r="B445" s="78" t="s">
        <v>77</v>
      </c>
      <c r="C445" s="125" t="s">
        <v>25</v>
      </c>
      <c r="D445" s="91" t="s">
        <v>73</v>
      </c>
      <c r="E445" s="107">
        <v>1797310</v>
      </c>
      <c r="F445" s="107"/>
      <c r="G445" s="111">
        <f t="shared" si="105"/>
        <v>1797310</v>
      </c>
      <c r="H445" s="110">
        <v>1797310</v>
      </c>
      <c r="I445" s="107"/>
      <c r="J445" s="111">
        <f t="shared" si="106"/>
        <v>1797310</v>
      </c>
      <c r="K445" s="107">
        <v>1797310</v>
      </c>
      <c r="L445" s="107"/>
      <c r="M445" s="111">
        <f t="shared" si="107"/>
        <v>1797310</v>
      </c>
    </row>
    <row r="446" spans="1:14">
      <c r="A446" s="58"/>
      <c r="B446" s="78" t="s">
        <v>92</v>
      </c>
      <c r="C446" s="125" t="s">
        <v>25</v>
      </c>
      <c r="D446" s="91" t="s">
        <v>380</v>
      </c>
      <c r="E446" s="107">
        <f>E447</f>
        <v>34204</v>
      </c>
      <c r="F446" s="107">
        <f>F447</f>
        <v>0</v>
      </c>
      <c r="G446" s="111">
        <f t="shared" si="105"/>
        <v>34204</v>
      </c>
      <c r="H446" s="107">
        <f>H447</f>
        <v>34204</v>
      </c>
      <c r="I446" s="107">
        <f>I447</f>
        <v>0</v>
      </c>
      <c r="J446" s="111">
        <f t="shared" si="106"/>
        <v>34204</v>
      </c>
      <c r="K446" s="107">
        <f>K447</f>
        <v>34204</v>
      </c>
      <c r="L446" s="107">
        <f>L447</f>
        <v>0</v>
      </c>
      <c r="M446" s="111">
        <f t="shared" si="107"/>
        <v>34204</v>
      </c>
    </row>
    <row r="447" spans="1:14">
      <c r="A447" s="58"/>
      <c r="B447" s="78" t="s">
        <v>80</v>
      </c>
      <c r="C447" s="125" t="s">
        <v>25</v>
      </c>
      <c r="D447" s="91" t="s">
        <v>93</v>
      </c>
      <c r="E447" s="107">
        <v>34204</v>
      </c>
      <c r="F447" s="107"/>
      <c r="G447" s="111">
        <f t="shared" si="105"/>
        <v>34204</v>
      </c>
      <c r="H447" s="110">
        <v>34204</v>
      </c>
      <c r="I447" s="107"/>
      <c r="J447" s="111">
        <f t="shared" si="106"/>
        <v>34204</v>
      </c>
      <c r="K447" s="107">
        <v>34204</v>
      </c>
      <c r="L447" s="107"/>
      <c r="M447" s="111">
        <f t="shared" si="107"/>
        <v>34204</v>
      </c>
    </row>
    <row r="448" spans="1:14">
      <c r="A448" s="58"/>
      <c r="B448" s="83" t="s">
        <v>408</v>
      </c>
      <c r="C448" s="126" t="s">
        <v>26</v>
      </c>
      <c r="D448" s="85"/>
      <c r="E448" s="108">
        <f>E449</f>
        <v>16871467.649999999</v>
      </c>
      <c r="F448" s="108">
        <f>F449</f>
        <v>0</v>
      </c>
      <c r="G448" s="108">
        <f t="shared" si="105"/>
        <v>16871467.649999999</v>
      </c>
      <c r="H448" s="108">
        <f>H449</f>
        <v>16871467.649999999</v>
      </c>
      <c r="I448" s="108">
        <f>I449</f>
        <v>0</v>
      </c>
      <c r="J448" s="108">
        <f t="shared" si="106"/>
        <v>16871467.649999999</v>
      </c>
      <c r="K448" s="108">
        <f>K449</f>
        <v>16871467.649999999</v>
      </c>
      <c r="L448" s="108">
        <f>L449</f>
        <v>0</v>
      </c>
      <c r="M448" s="108">
        <f t="shared" si="107"/>
        <v>16871467.649999999</v>
      </c>
    </row>
    <row r="449" spans="1:14" s="62" customFormat="1">
      <c r="A449" s="63"/>
      <c r="B449" s="78" t="s">
        <v>78</v>
      </c>
      <c r="C449" s="125" t="s">
        <v>27</v>
      </c>
      <c r="D449" s="91"/>
      <c r="E449" s="111">
        <f>E450+E452+E454</f>
        <v>16871467.649999999</v>
      </c>
      <c r="F449" s="111">
        <f>F450+F452+F454</f>
        <v>0</v>
      </c>
      <c r="G449" s="111">
        <f t="shared" si="105"/>
        <v>16871467.649999999</v>
      </c>
      <c r="H449" s="111">
        <f>H450+H452+H454</f>
        <v>16871467.649999999</v>
      </c>
      <c r="I449" s="111">
        <f>I450+I452+I454</f>
        <v>0</v>
      </c>
      <c r="J449" s="111">
        <f t="shared" si="106"/>
        <v>16871467.649999999</v>
      </c>
      <c r="K449" s="111">
        <f>K450+K452+K454</f>
        <v>16871467.649999999</v>
      </c>
      <c r="L449" s="111">
        <f>L450+L452+L454</f>
        <v>0</v>
      </c>
      <c r="M449" s="111">
        <f t="shared" si="107"/>
        <v>16871467.649999999</v>
      </c>
      <c r="N449" s="150"/>
    </row>
    <row r="450" spans="1:14" s="62" customFormat="1" ht="36">
      <c r="A450" s="63"/>
      <c r="B450" s="78" t="s">
        <v>411</v>
      </c>
      <c r="C450" s="125" t="s">
        <v>27</v>
      </c>
      <c r="D450" s="91" t="s">
        <v>130</v>
      </c>
      <c r="E450" s="107">
        <f>E451</f>
        <v>10646800.17</v>
      </c>
      <c r="F450" s="107">
        <f>F451</f>
        <v>0</v>
      </c>
      <c r="G450" s="111">
        <f t="shared" si="105"/>
        <v>10646800.17</v>
      </c>
      <c r="H450" s="107">
        <f>H451</f>
        <v>10646800.17</v>
      </c>
      <c r="I450" s="107">
        <f>I451</f>
        <v>0</v>
      </c>
      <c r="J450" s="111">
        <f t="shared" si="106"/>
        <v>10646800.17</v>
      </c>
      <c r="K450" s="107">
        <f>K451</f>
        <v>10646800.17</v>
      </c>
      <c r="L450" s="107">
        <f>L451</f>
        <v>0</v>
      </c>
      <c r="M450" s="111">
        <f t="shared" si="107"/>
        <v>10646800.17</v>
      </c>
      <c r="N450" s="150"/>
    </row>
    <row r="451" spans="1:14" s="62" customFormat="1">
      <c r="A451" s="63"/>
      <c r="B451" s="78" t="s">
        <v>277</v>
      </c>
      <c r="C451" s="125" t="s">
        <v>27</v>
      </c>
      <c r="D451" s="91" t="s">
        <v>113</v>
      </c>
      <c r="E451" s="107">
        <v>10646800.17</v>
      </c>
      <c r="F451" s="107"/>
      <c r="G451" s="111">
        <f t="shared" si="105"/>
        <v>10646800.17</v>
      </c>
      <c r="H451" s="111">
        <v>10646800.17</v>
      </c>
      <c r="I451" s="107"/>
      <c r="J451" s="111">
        <f t="shared" si="106"/>
        <v>10646800.17</v>
      </c>
      <c r="K451" s="107">
        <v>10646800.17</v>
      </c>
      <c r="L451" s="107"/>
      <c r="M451" s="111">
        <f t="shared" si="107"/>
        <v>10646800.17</v>
      </c>
      <c r="N451" s="150"/>
    </row>
    <row r="452" spans="1:14" s="62" customFormat="1">
      <c r="A452" s="63"/>
      <c r="B452" s="78" t="s">
        <v>131</v>
      </c>
      <c r="C452" s="125" t="s">
        <v>27</v>
      </c>
      <c r="D452" s="91" t="s">
        <v>132</v>
      </c>
      <c r="E452" s="107">
        <f>E453</f>
        <v>6211958.7800000003</v>
      </c>
      <c r="F452" s="107">
        <f>F453</f>
        <v>0</v>
      </c>
      <c r="G452" s="111">
        <f t="shared" si="105"/>
        <v>6211958.7800000003</v>
      </c>
      <c r="H452" s="107">
        <f>H453</f>
        <v>6211958.7800000003</v>
      </c>
      <c r="I452" s="107">
        <f>I453</f>
        <v>0</v>
      </c>
      <c r="J452" s="111">
        <f t="shared" si="106"/>
        <v>6211958.7800000003</v>
      </c>
      <c r="K452" s="107">
        <f>K453</f>
        <v>6211958.7800000003</v>
      </c>
      <c r="L452" s="107">
        <f>L453</f>
        <v>0</v>
      </c>
      <c r="M452" s="111">
        <f t="shared" si="107"/>
        <v>6211958.7800000003</v>
      </c>
      <c r="N452" s="150"/>
    </row>
    <row r="453" spans="1:14" s="62" customFormat="1">
      <c r="A453" s="63"/>
      <c r="B453" s="78" t="s">
        <v>77</v>
      </c>
      <c r="C453" s="125" t="s">
        <v>27</v>
      </c>
      <c r="D453" s="91" t="s">
        <v>73</v>
      </c>
      <c r="E453" s="107">
        <v>6211958.7800000003</v>
      </c>
      <c r="F453" s="107"/>
      <c r="G453" s="111">
        <f t="shared" si="105"/>
        <v>6211958.7800000003</v>
      </c>
      <c r="H453" s="111">
        <v>6211958.7800000003</v>
      </c>
      <c r="I453" s="107"/>
      <c r="J453" s="111">
        <f t="shared" si="106"/>
        <v>6211958.7800000003</v>
      </c>
      <c r="K453" s="107">
        <v>6211958.7800000003</v>
      </c>
      <c r="L453" s="107"/>
      <c r="M453" s="111">
        <f t="shared" si="107"/>
        <v>6211958.7800000003</v>
      </c>
      <c r="N453" s="150"/>
    </row>
    <row r="454" spans="1:14" s="62" customFormat="1" ht="12" customHeight="1">
      <c r="A454" s="63"/>
      <c r="B454" s="78" t="s">
        <v>92</v>
      </c>
      <c r="C454" s="125" t="s">
        <v>27</v>
      </c>
      <c r="D454" s="91" t="s">
        <v>380</v>
      </c>
      <c r="E454" s="107">
        <f>E455+E456</f>
        <v>12708.7</v>
      </c>
      <c r="F454" s="107">
        <f>F455+F456</f>
        <v>0</v>
      </c>
      <c r="G454" s="111">
        <f t="shared" si="105"/>
        <v>12708.7</v>
      </c>
      <c r="H454" s="107">
        <f>H455+H456</f>
        <v>12708.7</v>
      </c>
      <c r="I454" s="107">
        <f>I455+I456</f>
        <v>0</v>
      </c>
      <c r="J454" s="111">
        <f t="shared" si="106"/>
        <v>12708.7</v>
      </c>
      <c r="K454" s="107">
        <f>K455+K456</f>
        <v>12708.7</v>
      </c>
      <c r="L454" s="107">
        <f>L455+L456</f>
        <v>0</v>
      </c>
      <c r="M454" s="111">
        <f t="shared" si="107"/>
        <v>12708.7</v>
      </c>
      <c r="N454" s="150"/>
    </row>
    <row r="455" spans="1:14" s="62" customFormat="1" hidden="1">
      <c r="A455" s="63"/>
      <c r="B455" s="78" t="s">
        <v>157</v>
      </c>
      <c r="C455" s="81" t="s">
        <v>27</v>
      </c>
      <c r="D455" s="81" t="s">
        <v>274</v>
      </c>
      <c r="E455" s="107"/>
      <c r="F455" s="107"/>
      <c r="G455" s="111">
        <f t="shared" si="105"/>
        <v>0</v>
      </c>
      <c r="H455" s="107"/>
      <c r="I455" s="107"/>
      <c r="J455" s="111">
        <f t="shared" si="106"/>
        <v>0</v>
      </c>
      <c r="K455" s="107"/>
      <c r="L455" s="107"/>
      <c r="M455" s="111">
        <f t="shared" si="107"/>
        <v>0</v>
      </c>
      <c r="N455" s="150"/>
    </row>
    <row r="456" spans="1:14" s="62" customFormat="1">
      <c r="A456" s="63"/>
      <c r="B456" s="78" t="s">
        <v>80</v>
      </c>
      <c r="C456" s="125" t="s">
        <v>27</v>
      </c>
      <c r="D456" s="91" t="s">
        <v>93</v>
      </c>
      <c r="E456" s="107">
        <v>12708.7</v>
      </c>
      <c r="F456" s="107"/>
      <c r="G456" s="111">
        <f t="shared" si="105"/>
        <v>12708.7</v>
      </c>
      <c r="H456" s="111">
        <v>12708.7</v>
      </c>
      <c r="I456" s="107"/>
      <c r="J456" s="111">
        <f t="shared" si="106"/>
        <v>12708.7</v>
      </c>
      <c r="K456" s="107">
        <v>12708.7</v>
      </c>
      <c r="L456" s="107"/>
      <c r="M456" s="111">
        <f t="shared" si="107"/>
        <v>12708.7</v>
      </c>
      <c r="N456" s="150"/>
    </row>
    <row r="457" spans="1:14" s="62" customFormat="1">
      <c r="A457" s="63"/>
      <c r="B457" s="83" t="s">
        <v>407</v>
      </c>
      <c r="C457" s="126" t="s">
        <v>28</v>
      </c>
      <c r="D457" s="85"/>
      <c r="E457" s="108">
        <f>E458</f>
        <v>300000</v>
      </c>
      <c r="F457" s="108">
        <f>F458</f>
        <v>0</v>
      </c>
      <c r="G457" s="108">
        <f t="shared" ref="G457:G520" si="119">E457+F457</f>
        <v>300000</v>
      </c>
      <c r="H457" s="108">
        <f>H458</f>
        <v>0</v>
      </c>
      <c r="I457" s="108">
        <f>I458</f>
        <v>0</v>
      </c>
      <c r="J457" s="108">
        <f t="shared" ref="J457:J520" si="120">H457+I457</f>
        <v>0</v>
      </c>
      <c r="K457" s="108">
        <f>K458</f>
        <v>0</v>
      </c>
      <c r="L457" s="108">
        <f>L458</f>
        <v>0</v>
      </c>
      <c r="M457" s="108">
        <f t="shared" ref="M457:M520" si="121">K457+L457</f>
        <v>0</v>
      </c>
      <c r="N457" s="150"/>
    </row>
    <row r="458" spans="1:14" s="62" customFormat="1">
      <c r="A458" s="63"/>
      <c r="B458" s="80" t="s">
        <v>1034</v>
      </c>
      <c r="C458" s="125" t="s">
        <v>29</v>
      </c>
      <c r="D458" s="91"/>
      <c r="E458" s="111">
        <f>E463+E459+E461</f>
        <v>300000</v>
      </c>
      <c r="F458" s="111">
        <f>F463+F459+F461</f>
        <v>0</v>
      </c>
      <c r="G458" s="111">
        <f t="shared" si="119"/>
        <v>300000</v>
      </c>
      <c r="H458" s="111">
        <f>H463+H459+H461</f>
        <v>0</v>
      </c>
      <c r="I458" s="111">
        <f>I463+I459+I461</f>
        <v>0</v>
      </c>
      <c r="J458" s="111">
        <f t="shared" si="120"/>
        <v>0</v>
      </c>
      <c r="K458" s="111">
        <f>K463+K459+K461</f>
        <v>0</v>
      </c>
      <c r="L458" s="111">
        <f>L463+L459+L461</f>
        <v>0</v>
      </c>
      <c r="M458" s="111">
        <f t="shared" si="121"/>
        <v>0</v>
      </c>
      <c r="N458" s="150"/>
    </row>
    <row r="459" spans="1:14" s="62" customFormat="1" hidden="1">
      <c r="A459" s="63"/>
      <c r="B459" s="79" t="s">
        <v>131</v>
      </c>
      <c r="C459" s="125" t="s">
        <v>29</v>
      </c>
      <c r="D459" s="91" t="s">
        <v>132</v>
      </c>
      <c r="E459" s="111">
        <f>E460</f>
        <v>0</v>
      </c>
      <c r="F459" s="111">
        <f>F460</f>
        <v>0</v>
      </c>
      <c r="G459" s="111">
        <f t="shared" si="119"/>
        <v>0</v>
      </c>
      <c r="H459" s="111">
        <f>H460</f>
        <v>0</v>
      </c>
      <c r="I459" s="111">
        <f>I460</f>
        <v>0</v>
      </c>
      <c r="J459" s="111">
        <f t="shared" si="120"/>
        <v>0</v>
      </c>
      <c r="K459" s="111">
        <f>K460</f>
        <v>0</v>
      </c>
      <c r="L459" s="111">
        <f>L460</f>
        <v>0</v>
      </c>
      <c r="M459" s="111">
        <f t="shared" si="121"/>
        <v>0</v>
      </c>
      <c r="N459" s="150"/>
    </row>
    <row r="460" spans="1:14" s="62" customFormat="1" hidden="1">
      <c r="A460" s="63"/>
      <c r="B460" s="79" t="s">
        <v>410</v>
      </c>
      <c r="C460" s="125" t="s">
        <v>29</v>
      </c>
      <c r="D460" s="91" t="s">
        <v>73</v>
      </c>
      <c r="E460" s="111"/>
      <c r="F460" s="111"/>
      <c r="G460" s="111">
        <f t="shared" si="119"/>
        <v>0</v>
      </c>
      <c r="H460" s="111"/>
      <c r="I460" s="111"/>
      <c r="J460" s="111">
        <f t="shared" si="120"/>
        <v>0</v>
      </c>
      <c r="K460" s="107"/>
      <c r="L460" s="111"/>
      <c r="M460" s="111">
        <f t="shared" si="121"/>
        <v>0</v>
      </c>
      <c r="N460" s="150"/>
    </row>
    <row r="461" spans="1:14" s="62" customFormat="1" hidden="1">
      <c r="A461" s="63"/>
      <c r="B461" s="79" t="s">
        <v>188</v>
      </c>
      <c r="C461" s="81" t="s">
        <v>29</v>
      </c>
      <c r="D461" s="81" t="s">
        <v>439</v>
      </c>
      <c r="E461" s="107">
        <f>E462</f>
        <v>0</v>
      </c>
      <c r="F461" s="107">
        <f>F462</f>
        <v>0</v>
      </c>
      <c r="G461" s="111">
        <f t="shared" si="119"/>
        <v>0</v>
      </c>
      <c r="H461" s="107">
        <f>H462</f>
        <v>0</v>
      </c>
      <c r="I461" s="107">
        <f>I462</f>
        <v>0</v>
      </c>
      <c r="J461" s="111">
        <f t="shared" si="120"/>
        <v>0</v>
      </c>
      <c r="K461" s="107">
        <f>K462</f>
        <v>0</v>
      </c>
      <c r="L461" s="107">
        <f>L462</f>
        <v>0</v>
      </c>
      <c r="M461" s="111">
        <f t="shared" si="121"/>
        <v>0</v>
      </c>
      <c r="N461" s="150"/>
    </row>
    <row r="462" spans="1:14" s="62" customFormat="1" hidden="1">
      <c r="A462" s="63"/>
      <c r="B462" s="78" t="s">
        <v>189</v>
      </c>
      <c r="C462" s="81" t="s">
        <v>29</v>
      </c>
      <c r="D462" s="81" t="s">
        <v>784</v>
      </c>
      <c r="E462" s="107"/>
      <c r="F462" s="107"/>
      <c r="G462" s="111">
        <f t="shared" si="119"/>
        <v>0</v>
      </c>
      <c r="H462" s="110"/>
      <c r="I462" s="107"/>
      <c r="J462" s="111">
        <f t="shared" si="120"/>
        <v>0</v>
      </c>
      <c r="K462" s="107"/>
      <c r="L462" s="107"/>
      <c r="M462" s="111">
        <f t="shared" si="121"/>
        <v>0</v>
      </c>
      <c r="N462" s="150"/>
    </row>
    <row r="463" spans="1:14" s="62" customFormat="1">
      <c r="A463" s="63"/>
      <c r="B463" s="80" t="s">
        <v>92</v>
      </c>
      <c r="C463" s="125" t="s">
        <v>29</v>
      </c>
      <c r="D463" s="91" t="s">
        <v>380</v>
      </c>
      <c r="E463" s="111">
        <f>E464</f>
        <v>300000</v>
      </c>
      <c r="F463" s="111">
        <f>F464</f>
        <v>0</v>
      </c>
      <c r="G463" s="111">
        <f t="shared" si="119"/>
        <v>300000</v>
      </c>
      <c r="H463" s="111">
        <f>H464</f>
        <v>0</v>
      </c>
      <c r="I463" s="111">
        <f>I464</f>
        <v>0</v>
      </c>
      <c r="J463" s="111">
        <f t="shared" si="120"/>
        <v>0</v>
      </c>
      <c r="K463" s="111">
        <f>K464</f>
        <v>0</v>
      </c>
      <c r="L463" s="111">
        <f>L464</f>
        <v>0</v>
      </c>
      <c r="M463" s="111">
        <f t="shared" si="121"/>
        <v>0</v>
      </c>
      <c r="N463" s="150"/>
    </row>
    <row r="464" spans="1:14" s="62" customFormat="1">
      <c r="A464" s="63"/>
      <c r="B464" s="78" t="s">
        <v>115</v>
      </c>
      <c r="C464" s="125" t="s">
        <v>29</v>
      </c>
      <c r="D464" s="91" t="s">
        <v>116</v>
      </c>
      <c r="E464" s="107">
        <v>300000</v>
      </c>
      <c r="F464" s="107"/>
      <c r="G464" s="111">
        <f t="shared" si="119"/>
        <v>300000</v>
      </c>
      <c r="H464" s="111">
        <v>0</v>
      </c>
      <c r="I464" s="107"/>
      <c r="J464" s="111">
        <f t="shared" si="120"/>
        <v>0</v>
      </c>
      <c r="K464" s="107">
        <v>0</v>
      </c>
      <c r="L464" s="107"/>
      <c r="M464" s="111">
        <f t="shared" si="121"/>
        <v>0</v>
      </c>
      <c r="N464" s="150"/>
    </row>
    <row r="465" spans="1:14" s="64" customFormat="1" ht="13.5">
      <c r="A465" s="65"/>
      <c r="B465" s="101" t="s">
        <v>962</v>
      </c>
      <c r="C465" s="102" t="s">
        <v>845</v>
      </c>
      <c r="D465" s="102"/>
      <c r="E465" s="113">
        <f>E470+E466</f>
        <v>2837491</v>
      </c>
      <c r="F465" s="113">
        <f>F470+F466</f>
        <v>0</v>
      </c>
      <c r="G465" s="113">
        <f t="shared" si="119"/>
        <v>2837491</v>
      </c>
      <c r="H465" s="113">
        <f>H470+H466</f>
        <v>2837491</v>
      </c>
      <c r="I465" s="113">
        <f>I470+I466</f>
        <v>0</v>
      </c>
      <c r="J465" s="113">
        <f t="shared" si="120"/>
        <v>2837491</v>
      </c>
      <c r="K465" s="113">
        <f>K470+K466</f>
        <v>2837491</v>
      </c>
      <c r="L465" s="113">
        <f>L470+L466</f>
        <v>0</v>
      </c>
      <c r="M465" s="113">
        <f t="shared" si="121"/>
        <v>2837491</v>
      </c>
      <c r="N465" s="149"/>
    </row>
    <row r="466" spans="1:14" s="64" customFormat="1" ht="13.5">
      <c r="A466" s="65"/>
      <c r="B466" s="78" t="s">
        <v>949</v>
      </c>
      <c r="C466" s="81" t="s">
        <v>913</v>
      </c>
      <c r="D466" s="81"/>
      <c r="E466" s="107">
        <f t="shared" ref="E466:F468" si="122">E467</f>
        <v>1804231</v>
      </c>
      <c r="F466" s="107">
        <f t="shared" si="122"/>
        <v>0</v>
      </c>
      <c r="G466" s="107">
        <f t="shared" si="119"/>
        <v>1804231</v>
      </c>
      <c r="H466" s="107">
        <f t="shared" ref="H466:I468" si="123">H467</f>
        <v>1804231</v>
      </c>
      <c r="I466" s="107">
        <f t="shared" si="123"/>
        <v>0</v>
      </c>
      <c r="J466" s="107">
        <f t="shared" si="120"/>
        <v>1804231</v>
      </c>
      <c r="K466" s="107">
        <f t="shared" ref="K466:L468" si="124">K467</f>
        <v>1804231</v>
      </c>
      <c r="L466" s="107">
        <f t="shared" si="124"/>
        <v>0</v>
      </c>
      <c r="M466" s="107">
        <f t="shared" si="121"/>
        <v>1804231</v>
      </c>
      <c r="N466" s="149"/>
    </row>
    <row r="467" spans="1:14" s="64" customFormat="1" ht="13.5">
      <c r="A467" s="65"/>
      <c r="B467" s="98" t="s">
        <v>404</v>
      </c>
      <c r="C467" s="81" t="s">
        <v>957</v>
      </c>
      <c r="D467" s="81"/>
      <c r="E467" s="107">
        <f t="shared" si="122"/>
        <v>1804231</v>
      </c>
      <c r="F467" s="107">
        <f t="shared" si="122"/>
        <v>0</v>
      </c>
      <c r="G467" s="107">
        <f t="shared" si="119"/>
        <v>1804231</v>
      </c>
      <c r="H467" s="107">
        <f t="shared" si="123"/>
        <v>1804231</v>
      </c>
      <c r="I467" s="107">
        <f t="shared" si="123"/>
        <v>0</v>
      </c>
      <c r="J467" s="107">
        <f t="shared" si="120"/>
        <v>1804231</v>
      </c>
      <c r="K467" s="107">
        <f t="shared" si="124"/>
        <v>1804231</v>
      </c>
      <c r="L467" s="107">
        <f t="shared" si="124"/>
        <v>0</v>
      </c>
      <c r="M467" s="107">
        <f t="shared" si="121"/>
        <v>1804231</v>
      </c>
      <c r="N467" s="149"/>
    </row>
    <row r="468" spans="1:14" s="64" customFormat="1" ht="36">
      <c r="A468" s="65"/>
      <c r="B468" s="78" t="s">
        <v>153</v>
      </c>
      <c r="C468" s="81" t="s">
        <v>957</v>
      </c>
      <c r="D468" s="81" t="s">
        <v>130</v>
      </c>
      <c r="E468" s="107">
        <f t="shared" si="122"/>
        <v>1804231</v>
      </c>
      <c r="F468" s="107">
        <f t="shared" si="122"/>
        <v>0</v>
      </c>
      <c r="G468" s="107">
        <f t="shared" si="119"/>
        <v>1804231</v>
      </c>
      <c r="H468" s="107">
        <f t="shared" si="123"/>
        <v>1804231</v>
      </c>
      <c r="I468" s="107">
        <f t="shared" si="123"/>
        <v>0</v>
      </c>
      <c r="J468" s="107">
        <f t="shared" si="120"/>
        <v>1804231</v>
      </c>
      <c r="K468" s="107">
        <f t="shared" si="124"/>
        <v>1804231</v>
      </c>
      <c r="L468" s="107">
        <f t="shared" si="124"/>
        <v>0</v>
      </c>
      <c r="M468" s="107">
        <f t="shared" si="121"/>
        <v>1804231</v>
      </c>
      <c r="N468" s="149"/>
    </row>
    <row r="469" spans="1:14" s="64" customFormat="1" ht="13.5">
      <c r="A469" s="65"/>
      <c r="B469" s="78" t="s">
        <v>76</v>
      </c>
      <c r="C469" s="81" t="s">
        <v>957</v>
      </c>
      <c r="D469" s="81" t="s">
        <v>72</v>
      </c>
      <c r="E469" s="107">
        <v>1804231</v>
      </c>
      <c r="F469" s="107"/>
      <c r="G469" s="107">
        <f t="shared" si="119"/>
        <v>1804231</v>
      </c>
      <c r="H469" s="107">
        <v>1804231</v>
      </c>
      <c r="I469" s="107"/>
      <c r="J469" s="107">
        <f t="shared" si="120"/>
        <v>1804231</v>
      </c>
      <c r="K469" s="107">
        <v>1804231</v>
      </c>
      <c r="L469" s="107"/>
      <c r="M469" s="107">
        <f t="shared" si="121"/>
        <v>1804231</v>
      </c>
      <c r="N469" s="149"/>
    </row>
    <row r="470" spans="1:14" s="64" customFormat="1" ht="13.5">
      <c r="A470" s="65"/>
      <c r="B470" s="98" t="s">
        <v>950</v>
      </c>
      <c r="C470" s="81" t="s">
        <v>958</v>
      </c>
      <c r="D470" s="81"/>
      <c r="E470" s="107">
        <f>E471</f>
        <v>1033260</v>
      </c>
      <c r="F470" s="107">
        <f>F471</f>
        <v>0</v>
      </c>
      <c r="G470" s="107">
        <f t="shared" si="119"/>
        <v>1033260</v>
      </c>
      <c r="H470" s="107">
        <f>H471</f>
        <v>1033260</v>
      </c>
      <c r="I470" s="107">
        <f>I471</f>
        <v>0</v>
      </c>
      <c r="J470" s="107">
        <f t="shared" si="120"/>
        <v>1033260</v>
      </c>
      <c r="K470" s="107">
        <f>K471</f>
        <v>1033260</v>
      </c>
      <c r="L470" s="107">
        <f>L471</f>
        <v>0</v>
      </c>
      <c r="M470" s="107">
        <f t="shared" si="121"/>
        <v>1033260</v>
      </c>
      <c r="N470" s="149"/>
    </row>
    <row r="471" spans="1:14" s="64" customFormat="1" ht="13.5">
      <c r="A471" s="65"/>
      <c r="B471" s="98" t="s">
        <v>404</v>
      </c>
      <c r="C471" s="81" t="s">
        <v>914</v>
      </c>
      <c r="D471" s="81"/>
      <c r="E471" s="107">
        <f>E472+E474</f>
        <v>1033260</v>
      </c>
      <c r="F471" s="107">
        <f>F472+F474</f>
        <v>0</v>
      </c>
      <c r="G471" s="107">
        <f t="shared" si="119"/>
        <v>1033260</v>
      </c>
      <c r="H471" s="107">
        <f>H472+H474</f>
        <v>1033260</v>
      </c>
      <c r="I471" s="107">
        <f>I472+I474</f>
        <v>0</v>
      </c>
      <c r="J471" s="107">
        <f t="shared" si="120"/>
        <v>1033260</v>
      </c>
      <c r="K471" s="107">
        <f>K472+K474</f>
        <v>1033260</v>
      </c>
      <c r="L471" s="107">
        <f>L472+L474</f>
        <v>0</v>
      </c>
      <c r="M471" s="107">
        <f t="shared" si="121"/>
        <v>1033260</v>
      </c>
      <c r="N471" s="149"/>
    </row>
    <row r="472" spans="1:14" s="64" customFormat="1" ht="36">
      <c r="A472" s="65"/>
      <c r="B472" s="78" t="s">
        <v>153</v>
      </c>
      <c r="C472" s="81" t="s">
        <v>914</v>
      </c>
      <c r="D472" s="81" t="s">
        <v>130</v>
      </c>
      <c r="E472" s="107">
        <f>E473</f>
        <v>1031960</v>
      </c>
      <c r="F472" s="107">
        <f>F473</f>
        <v>0</v>
      </c>
      <c r="G472" s="107">
        <f t="shared" si="119"/>
        <v>1031960</v>
      </c>
      <c r="H472" s="107">
        <f>H473</f>
        <v>1031960</v>
      </c>
      <c r="I472" s="107">
        <f>I473</f>
        <v>0</v>
      </c>
      <c r="J472" s="107">
        <f t="shared" si="120"/>
        <v>1031960</v>
      </c>
      <c r="K472" s="107">
        <f>K473</f>
        <v>1031960</v>
      </c>
      <c r="L472" s="107">
        <f>L473</f>
        <v>0</v>
      </c>
      <c r="M472" s="107">
        <f t="shared" si="121"/>
        <v>1031960</v>
      </c>
      <c r="N472" s="149"/>
    </row>
    <row r="473" spans="1:14" s="64" customFormat="1" ht="13.5">
      <c r="A473" s="65"/>
      <c r="B473" s="78" t="s">
        <v>76</v>
      </c>
      <c r="C473" s="81" t="s">
        <v>914</v>
      </c>
      <c r="D473" s="81" t="s">
        <v>72</v>
      </c>
      <c r="E473" s="107">
        <v>1031960</v>
      </c>
      <c r="F473" s="107"/>
      <c r="G473" s="107">
        <f t="shared" si="119"/>
        <v>1031960</v>
      </c>
      <c r="H473" s="107">
        <v>1031960</v>
      </c>
      <c r="I473" s="107"/>
      <c r="J473" s="107">
        <f t="shared" si="120"/>
        <v>1031960</v>
      </c>
      <c r="K473" s="107">
        <v>1031960</v>
      </c>
      <c r="L473" s="107"/>
      <c r="M473" s="107">
        <f t="shared" si="121"/>
        <v>1031960</v>
      </c>
      <c r="N473" s="149"/>
    </row>
    <row r="474" spans="1:14" s="64" customFormat="1" ht="13.5">
      <c r="A474" s="65"/>
      <c r="B474" s="78" t="s">
        <v>829</v>
      </c>
      <c r="C474" s="81" t="s">
        <v>914</v>
      </c>
      <c r="D474" s="81" t="s">
        <v>132</v>
      </c>
      <c r="E474" s="107">
        <f>E475</f>
        <v>1300</v>
      </c>
      <c r="F474" s="107">
        <f>F475</f>
        <v>0</v>
      </c>
      <c r="G474" s="107">
        <f t="shared" si="119"/>
        <v>1300</v>
      </c>
      <c r="H474" s="107">
        <f>H475</f>
        <v>1300</v>
      </c>
      <c r="I474" s="107">
        <f>I475</f>
        <v>0</v>
      </c>
      <c r="J474" s="107">
        <f t="shared" si="120"/>
        <v>1300</v>
      </c>
      <c r="K474" s="107">
        <f>K475</f>
        <v>1300</v>
      </c>
      <c r="L474" s="107">
        <f>L475</f>
        <v>0</v>
      </c>
      <c r="M474" s="107">
        <f t="shared" si="121"/>
        <v>1300</v>
      </c>
      <c r="N474" s="149"/>
    </row>
    <row r="475" spans="1:14" s="64" customFormat="1" ht="13.5">
      <c r="A475" s="65"/>
      <c r="B475" s="78" t="s">
        <v>77</v>
      </c>
      <c r="C475" s="81" t="s">
        <v>914</v>
      </c>
      <c r="D475" s="81" t="s">
        <v>73</v>
      </c>
      <c r="E475" s="107">
        <v>1300</v>
      </c>
      <c r="F475" s="107"/>
      <c r="G475" s="107">
        <f t="shared" si="119"/>
        <v>1300</v>
      </c>
      <c r="H475" s="107">
        <v>1300</v>
      </c>
      <c r="I475" s="107"/>
      <c r="J475" s="107">
        <f t="shared" si="120"/>
        <v>1300</v>
      </c>
      <c r="K475" s="107">
        <v>1300</v>
      </c>
      <c r="L475" s="107"/>
      <c r="M475" s="107">
        <f t="shared" si="121"/>
        <v>1300</v>
      </c>
      <c r="N475" s="149"/>
    </row>
    <row r="476" spans="1:14" s="64" customFormat="1" ht="13.5" hidden="1">
      <c r="A476" s="65"/>
      <c r="B476" s="101" t="s">
        <v>869</v>
      </c>
      <c r="C476" s="102" t="s">
        <v>868</v>
      </c>
      <c r="D476" s="102"/>
      <c r="E476" s="113">
        <f>E477+E480</f>
        <v>0</v>
      </c>
      <c r="F476" s="113">
        <f>F477+F480</f>
        <v>0</v>
      </c>
      <c r="G476" s="113">
        <f t="shared" si="119"/>
        <v>0</v>
      </c>
      <c r="H476" s="113">
        <f>H477+H480</f>
        <v>0</v>
      </c>
      <c r="I476" s="113">
        <f>I477+I480</f>
        <v>0</v>
      </c>
      <c r="J476" s="113">
        <f t="shared" si="120"/>
        <v>0</v>
      </c>
      <c r="K476" s="113">
        <f>K477+K480</f>
        <v>0</v>
      </c>
      <c r="L476" s="113">
        <f>L477+L480</f>
        <v>0</v>
      </c>
      <c r="M476" s="113">
        <f t="shared" si="121"/>
        <v>0</v>
      </c>
      <c r="N476" s="149"/>
    </row>
    <row r="477" spans="1:14" s="64" customFormat="1" ht="13.5" hidden="1">
      <c r="A477" s="65"/>
      <c r="B477" s="78" t="s">
        <v>1004</v>
      </c>
      <c r="C477" s="81" t="s">
        <v>1005</v>
      </c>
      <c r="D477" s="81"/>
      <c r="E477" s="107">
        <f t="shared" ref="E477:L478" si="125">E478</f>
        <v>0</v>
      </c>
      <c r="F477" s="107">
        <f t="shared" si="125"/>
        <v>0</v>
      </c>
      <c r="G477" s="107">
        <f t="shared" si="119"/>
        <v>0</v>
      </c>
      <c r="H477" s="107">
        <f t="shared" si="125"/>
        <v>0</v>
      </c>
      <c r="I477" s="107">
        <f t="shared" si="125"/>
        <v>0</v>
      </c>
      <c r="J477" s="107">
        <f t="shared" si="120"/>
        <v>0</v>
      </c>
      <c r="K477" s="107">
        <f t="shared" si="125"/>
        <v>0</v>
      </c>
      <c r="L477" s="107">
        <f t="shared" si="125"/>
        <v>0</v>
      </c>
      <c r="M477" s="107">
        <f t="shared" si="121"/>
        <v>0</v>
      </c>
      <c r="N477" s="149"/>
    </row>
    <row r="478" spans="1:14" s="64" customFormat="1" ht="13.5" hidden="1">
      <c r="A478" s="65"/>
      <c r="B478" s="78" t="s">
        <v>92</v>
      </c>
      <c r="C478" s="81" t="s">
        <v>1005</v>
      </c>
      <c r="D478" s="81" t="s">
        <v>380</v>
      </c>
      <c r="E478" s="107">
        <f t="shared" si="125"/>
        <v>0</v>
      </c>
      <c r="F478" s="107">
        <f t="shared" si="125"/>
        <v>0</v>
      </c>
      <c r="G478" s="107">
        <f t="shared" si="119"/>
        <v>0</v>
      </c>
      <c r="H478" s="107">
        <f t="shared" si="125"/>
        <v>0</v>
      </c>
      <c r="I478" s="107">
        <f t="shared" si="125"/>
        <v>0</v>
      </c>
      <c r="J478" s="107">
        <f t="shared" si="120"/>
        <v>0</v>
      </c>
      <c r="K478" s="107">
        <f t="shared" si="125"/>
        <v>0</v>
      </c>
      <c r="L478" s="107">
        <f t="shared" si="125"/>
        <v>0</v>
      </c>
      <c r="M478" s="107">
        <f t="shared" si="121"/>
        <v>0</v>
      </c>
      <c r="N478" s="149"/>
    </row>
    <row r="479" spans="1:14" s="64" customFormat="1" ht="13.5" hidden="1">
      <c r="A479" s="65"/>
      <c r="B479" s="78" t="s">
        <v>148</v>
      </c>
      <c r="C479" s="81" t="s">
        <v>1005</v>
      </c>
      <c r="D479" s="81" t="s">
        <v>149</v>
      </c>
      <c r="E479" s="107"/>
      <c r="F479" s="107"/>
      <c r="G479" s="107">
        <f t="shared" si="119"/>
        <v>0</v>
      </c>
      <c r="H479" s="110"/>
      <c r="I479" s="107"/>
      <c r="J479" s="107">
        <f t="shared" si="120"/>
        <v>0</v>
      </c>
      <c r="K479" s="107"/>
      <c r="L479" s="107"/>
      <c r="M479" s="107">
        <f t="shared" si="121"/>
        <v>0</v>
      </c>
      <c r="N479" s="149"/>
    </row>
    <row r="480" spans="1:14" s="64" customFormat="1" ht="13.5" hidden="1">
      <c r="A480" s="65"/>
      <c r="B480" s="98" t="s">
        <v>997</v>
      </c>
      <c r="C480" s="81" t="s">
        <v>998</v>
      </c>
      <c r="D480" s="81"/>
      <c r="E480" s="107">
        <f t="shared" ref="E480:F481" si="126">E481</f>
        <v>0</v>
      </c>
      <c r="F480" s="107">
        <f t="shared" si="126"/>
        <v>0</v>
      </c>
      <c r="G480" s="107">
        <f t="shared" si="119"/>
        <v>0</v>
      </c>
      <c r="H480" s="107">
        <f t="shared" ref="H480:I481" si="127">H481</f>
        <v>0</v>
      </c>
      <c r="I480" s="107">
        <f t="shared" si="127"/>
        <v>0</v>
      </c>
      <c r="J480" s="107">
        <f t="shared" si="120"/>
        <v>0</v>
      </c>
      <c r="K480" s="107">
        <f t="shared" ref="K480:L481" si="128">K481</f>
        <v>0</v>
      </c>
      <c r="L480" s="107">
        <f t="shared" si="128"/>
        <v>0</v>
      </c>
      <c r="M480" s="107">
        <f t="shared" si="121"/>
        <v>0</v>
      </c>
      <c r="N480" s="149"/>
    </row>
    <row r="481" spans="1:14" s="64" customFormat="1" ht="13.5" hidden="1">
      <c r="A481" s="65"/>
      <c r="B481" s="78" t="s">
        <v>829</v>
      </c>
      <c r="C481" s="81" t="s">
        <v>998</v>
      </c>
      <c r="D481" s="81" t="s">
        <v>132</v>
      </c>
      <c r="E481" s="107">
        <f t="shared" si="126"/>
        <v>0</v>
      </c>
      <c r="F481" s="107">
        <f t="shared" si="126"/>
        <v>0</v>
      </c>
      <c r="G481" s="107">
        <f t="shared" si="119"/>
        <v>0</v>
      </c>
      <c r="H481" s="107">
        <f t="shared" si="127"/>
        <v>0</v>
      </c>
      <c r="I481" s="107">
        <f t="shared" si="127"/>
        <v>0</v>
      </c>
      <c r="J481" s="107">
        <f t="shared" si="120"/>
        <v>0</v>
      </c>
      <c r="K481" s="107">
        <f t="shared" si="128"/>
        <v>0</v>
      </c>
      <c r="L481" s="107">
        <f t="shared" si="128"/>
        <v>0</v>
      </c>
      <c r="M481" s="107">
        <f t="shared" si="121"/>
        <v>0</v>
      </c>
      <c r="N481" s="149"/>
    </row>
    <row r="482" spans="1:14" s="64" customFormat="1" ht="13.5" hidden="1">
      <c r="A482" s="65"/>
      <c r="B482" s="78" t="s">
        <v>77</v>
      </c>
      <c r="C482" s="81" t="s">
        <v>998</v>
      </c>
      <c r="D482" s="81" t="s">
        <v>73</v>
      </c>
      <c r="E482" s="107"/>
      <c r="F482" s="107"/>
      <c r="G482" s="107">
        <f t="shared" si="119"/>
        <v>0</v>
      </c>
      <c r="H482" s="110"/>
      <c r="I482" s="107"/>
      <c r="J482" s="107">
        <f t="shared" si="120"/>
        <v>0</v>
      </c>
      <c r="K482" s="107"/>
      <c r="L482" s="107"/>
      <c r="M482" s="107">
        <f t="shared" si="121"/>
        <v>0</v>
      </c>
      <c r="N482" s="149"/>
    </row>
    <row r="483" spans="1:14" s="62" customFormat="1">
      <c r="A483" s="63"/>
      <c r="B483" s="101" t="s">
        <v>387</v>
      </c>
      <c r="C483" s="126" t="s">
        <v>30</v>
      </c>
      <c r="D483" s="85"/>
      <c r="E483" s="108">
        <f>E496+E484+E490</f>
        <v>3038087.54</v>
      </c>
      <c r="F483" s="108">
        <f>F496+F484+F490</f>
        <v>0</v>
      </c>
      <c r="G483" s="108">
        <f t="shared" si="119"/>
        <v>3038087.54</v>
      </c>
      <c r="H483" s="108">
        <f>H496+H484+H490</f>
        <v>991250</v>
      </c>
      <c r="I483" s="108">
        <f>I496+I484+I490</f>
        <v>0</v>
      </c>
      <c r="J483" s="108">
        <f t="shared" si="120"/>
        <v>991250</v>
      </c>
      <c r="K483" s="108">
        <f>K496+K484+K490</f>
        <v>1885000</v>
      </c>
      <c r="L483" s="108">
        <f>L496+L484+L490</f>
        <v>0</v>
      </c>
      <c r="M483" s="108">
        <f t="shared" si="121"/>
        <v>1885000</v>
      </c>
      <c r="N483" s="150"/>
    </row>
    <row r="484" spans="1:14" s="62" customFormat="1" ht="15" customHeight="1">
      <c r="A484" s="63"/>
      <c r="B484" s="78" t="s">
        <v>412</v>
      </c>
      <c r="C484" s="95" t="s">
        <v>800</v>
      </c>
      <c r="D484" s="81"/>
      <c r="E484" s="107">
        <f>E487+E485</f>
        <v>2588087.54</v>
      </c>
      <c r="F484" s="107">
        <f>F487+F485</f>
        <v>0</v>
      </c>
      <c r="G484" s="111">
        <f t="shared" si="119"/>
        <v>2588087.54</v>
      </c>
      <c r="H484" s="107">
        <f>H487+H485</f>
        <v>541250</v>
      </c>
      <c r="I484" s="107">
        <f>I487+I485</f>
        <v>0</v>
      </c>
      <c r="J484" s="111">
        <f t="shared" si="120"/>
        <v>541250</v>
      </c>
      <c r="K484" s="107">
        <f>K487+K485</f>
        <v>1435000</v>
      </c>
      <c r="L484" s="107">
        <f>L487+L485</f>
        <v>0</v>
      </c>
      <c r="M484" s="111">
        <f t="shared" si="121"/>
        <v>1435000</v>
      </c>
      <c r="N484" s="150"/>
    </row>
    <row r="485" spans="1:14" s="62" customFormat="1" hidden="1">
      <c r="A485" s="63"/>
      <c r="B485" s="78" t="s">
        <v>829</v>
      </c>
      <c r="C485" s="95" t="s">
        <v>800</v>
      </c>
      <c r="D485" s="81" t="s">
        <v>132</v>
      </c>
      <c r="E485" s="107">
        <f>E486</f>
        <v>0</v>
      </c>
      <c r="F485" s="107">
        <f>F486</f>
        <v>0</v>
      </c>
      <c r="G485" s="111">
        <f>E485+F485</f>
        <v>0</v>
      </c>
      <c r="H485" s="107">
        <f>H486</f>
        <v>0</v>
      </c>
      <c r="I485" s="107">
        <f>I486</f>
        <v>0</v>
      </c>
      <c r="J485" s="111">
        <f>H485+I485</f>
        <v>0</v>
      </c>
      <c r="K485" s="107">
        <f>K486</f>
        <v>0</v>
      </c>
      <c r="L485" s="107">
        <f>L486</f>
        <v>0</v>
      </c>
      <c r="M485" s="111">
        <f>K485+L485</f>
        <v>0</v>
      </c>
      <c r="N485" s="150"/>
    </row>
    <row r="486" spans="1:14" s="62" customFormat="1" hidden="1">
      <c r="A486" s="63"/>
      <c r="B486" s="78" t="s">
        <v>77</v>
      </c>
      <c r="C486" s="95" t="s">
        <v>800</v>
      </c>
      <c r="D486" s="81" t="s">
        <v>73</v>
      </c>
      <c r="E486" s="107"/>
      <c r="F486" s="107"/>
      <c r="G486" s="111">
        <f>E486+F486</f>
        <v>0</v>
      </c>
      <c r="H486" s="111"/>
      <c r="I486" s="107"/>
      <c r="J486" s="111">
        <f>H486+I486</f>
        <v>0</v>
      </c>
      <c r="K486" s="107"/>
      <c r="L486" s="107"/>
      <c r="M486" s="111">
        <f>K486+L486</f>
        <v>0</v>
      </c>
      <c r="N486" s="150"/>
    </row>
    <row r="487" spans="1:14" s="62" customFormat="1">
      <c r="A487" s="63"/>
      <c r="B487" s="78" t="s">
        <v>92</v>
      </c>
      <c r="C487" s="95" t="s">
        <v>800</v>
      </c>
      <c r="D487" s="81" t="s">
        <v>380</v>
      </c>
      <c r="E487" s="107">
        <f>E488+E489</f>
        <v>2588087.54</v>
      </c>
      <c r="F487" s="107">
        <f>F488+F489</f>
        <v>0</v>
      </c>
      <c r="G487" s="111">
        <f t="shared" si="119"/>
        <v>2588087.54</v>
      </c>
      <c r="H487" s="107">
        <f>H488+H489</f>
        <v>541250</v>
      </c>
      <c r="I487" s="107">
        <f>I488+I489</f>
        <v>0</v>
      </c>
      <c r="J487" s="111">
        <f t="shared" si="120"/>
        <v>541250</v>
      </c>
      <c r="K487" s="107">
        <f>K488+K489</f>
        <v>1435000</v>
      </c>
      <c r="L487" s="107">
        <f>L488+L489</f>
        <v>0</v>
      </c>
      <c r="M487" s="111">
        <f t="shared" si="121"/>
        <v>1435000</v>
      </c>
      <c r="N487" s="150"/>
    </row>
    <row r="488" spans="1:14" s="62" customFormat="1" hidden="1">
      <c r="A488" s="63"/>
      <c r="B488" s="78" t="s">
        <v>80</v>
      </c>
      <c r="C488" s="95" t="s">
        <v>800</v>
      </c>
      <c r="D488" s="81" t="s">
        <v>93</v>
      </c>
      <c r="E488" s="107"/>
      <c r="F488" s="107"/>
      <c r="G488" s="111">
        <f t="shared" si="119"/>
        <v>0</v>
      </c>
      <c r="H488" s="107"/>
      <c r="I488" s="107"/>
      <c r="J488" s="111">
        <f t="shared" si="120"/>
        <v>0</v>
      </c>
      <c r="K488" s="107"/>
      <c r="L488" s="107"/>
      <c r="M488" s="111">
        <f t="shared" si="121"/>
        <v>0</v>
      </c>
      <c r="N488" s="150"/>
    </row>
    <row r="489" spans="1:14" s="62" customFormat="1">
      <c r="A489" s="63"/>
      <c r="B489" s="80" t="s">
        <v>115</v>
      </c>
      <c r="C489" s="81" t="s">
        <v>800</v>
      </c>
      <c r="D489" s="81" t="s">
        <v>116</v>
      </c>
      <c r="E489" s="107">
        <f>2518087.54+70000</f>
        <v>2588087.54</v>
      </c>
      <c r="F489" s="107"/>
      <c r="G489" s="111">
        <f t="shared" si="119"/>
        <v>2588087.54</v>
      </c>
      <c r="H489" s="107">
        <f>200000+350000-8750</f>
        <v>541250</v>
      </c>
      <c r="I489" s="107"/>
      <c r="J489" s="111">
        <f t="shared" si="120"/>
        <v>541250</v>
      </c>
      <c r="K489" s="107">
        <f>200000+1300000-65000</f>
        <v>1435000</v>
      </c>
      <c r="L489" s="107"/>
      <c r="M489" s="111">
        <f t="shared" si="121"/>
        <v>1435000</v>
      </c>
      <c r="N489" s="150"/>
    </row>
    <row r="490" spans="1:14" s="62" customFormat="1" hidden="1">
      <c r="A490" s="63"/>
      <c r="B490" s="78" t="s">
        <v>762</v>
      </c>
      <c r="C490" s="95" t="s">
        <v>846</v>
      </c>
      <c r="D490" s="81"/>
      <c r="E490" s="107">
        <f>E491+E493</f>
        <v>0</v>
      </c>
      <c r="F490" s="107">
        <f>F491+F493</f>
        <v>0</v>
      </c>
      <c r="G490" s="107">
        <f t="shared" si="119"/>
        <v>0</v>
      </c>
      <c r="H490" s="107">
        <f>H491+H493</f>
        <v>0</v>
      </c>
      <c r="I490" s="107">
        <f>I491+I493</f>
        <v>0</v>
      </c>
      <c r="J490" s="107">
        <f t="shared" si="120"/>
        <v>0</v>
      </c>
      <c r="K490" s="107">
        <f>K491+K493</f>
        <v>0</v>
      </c>
      <c r="L490" s="107">
        <f>L491+L493</f>
        <v>0</v>
      </c>
      <c r="M490" s="107">
        <f t="shared" si="121"/>
        <v>0</v>
      </c>
      <c r="N490" s="150"/>
    </row>
    <row r="491" spans="1:14" s="62" customFormat="1" hidden="1">
      <c r="A491" s="63"/>
      <c r="B491" s="78" t="s">
        <v>829</v>
      </c>
      <c r="C491" s="95" t="s">
        <v>846</v>
      </c>
      <c r="D491" s="81" t="s">
        <v>132</v>
      </c>
      <c r="E491" s="107">
        <f>E492</f>
        <v>0</v>
      </c>
      <c r="F491" s="107">
        <f>F492</f>
        <v>0</v>
      </c>
      <c r="G491" s="107">
        <f t="shared" si="119"/>
        <v>0</v>
      </c>
      <c r="H491" s="107">
        <f>H492</f>
        <v>0</v>
      </c>
      <c r="I491" s="107">
        <f>I492</f>
        <v>0</v>
      </c>
      <c r="J491" s="107">
        <f t="shared" si="120"/>
        <v>0</v>
      </c>
      <c r="K491" s="107">
        <f>K492</f>
        <v>0</v>
      </c>
      <c r="L491" s="107">
        <f>L492</f>
        <v>0</v>
      </c>
      <c r="M491" s="107">
        <f t="shared" si="121"/>
        <v>0</v>
      </c>
      <c r="N491" s="150"/>
    </row>
    <row r="492" spans="1:14" s="62" customFormat="1" hidden="1">
      <c r="A492" s="63"/>
      <c r="B492" s="78" t="s">
        <v>77</v>
      </c>
      <c r="C492" s="95" t="s">
        <v>846</v>
      </c>
      <c r="D492" s="81" t="s">
        <v>73</v>
      </c>
      <c r="E492" s="107"/>
      <c r="F492" s="107"/>
      <c r="G492" s="107">
        <f t="shared" si="119"/>
        <v>0</v>
      </c>
      <c r="H492" s="107"/>
      <c r="I492" s="107"/>
      <c r="J492" s="107">
        <f t="shared" si="120"/>
        <v>0</v>
      </c>
      <c r="K492" s="107"/>
      <c r="L492" s="107"/>
      <c r="M492" s="107">
        <f t="shared" si="121"/>
        <v>0</v>
      </c>
      <c r="N492" s="150"/>
    </row>
    <row r="493" spans="1:14" s="62" customFormat="1" hidden="1">
      <c r="A493" s="63"/>
      <c r="B493" s="78" t="s">
        <v>92</v>
      </c>
      <c r="C493" s="95" t="s">
        <v>846</v>
      </c>
      <c r="D493" s="81" t="s">
        <v>380</v>
      </c>
      <c r="E493" s="107">
        <f>E494+E495</f>
        <v>0</v>
      </c>
      <c r="F493" s="107">
        <f>F494+F495</f>
        <v>0</v>
      </c>
      <c r="G493" s="107">
        <f t="shared" si="119"/>
        <v>0</v>
      </c>
      <c r="H493" s="107">
        <f>H494+H495</f>
        <v>0</v>
      </c>
      <c r="I493" s="107">
        <f>I494+I495</f>
        <v>0</v>
      </c>
      <c r="J493" s="107">
        <f t="shared" si="120"/>
        <v>0</v>
      </c>
      <c r="K493" s="107">
        <f>K494+K495</f>
        <v>0</v>
      </c>
      <c r="L493" s="107">
        <f>L494+L495</f>
        <v>0</v>
      </c>
      <c r="M493" s="107">
        <f t="shared" si="121"/>
        <v>0</v>
      </c>
      <c r="N493" s="150"/>
    </row>
    <row r="494" spans="1:14" s="62" customFormat="1" hidden="1">
      <c r="A494" s="63"/>
      <c r="B494" s="78" t="s">
        <v>157</v>
      </c>
      <c r="C494" s="95" t="s">
        <v>846</v>
      </c>
      <c r="D494" s="81" t="s">
        <v>274</v>
      </c>
      <c r="E494" s="107"/>
      <c r="F494" s="107"/>
      <c r="G494" s="107">
        <f t="shared" si="119"/>
        <v>0</v>
      </c>
      <c r="H494" s="107"/>
      <c r="I494" s="107"/>
      <c r="J494" s="107">
        <f t="shared" si="120"/>
        <v>0</v>
      </c>
      <c r="K494" s="107"/>
      <c r="L494" s="107"/>
      <c r="M494" s="107">
        <f t="shared" si="121"/>
        <v>0</v>
      </c>
      <c r="N494" s="150"/>
    </row>
    <row r="495" spans="1:14" s="62" customFormat="1" hidden="1">
      <c r="A495" s="63"/>
      <c r="B495" s="78" t="s">
        <v>80</v>
      </c>
      <c r="C495" s="95" t="s">
        <v>846</v>
      </c>
      <c r="D495" s="81" t="s">
        <v>93</v>
      </c>
      <c r="E495" s="107"/>
      <c r="F495" s="107"/>
      <c r="G495" s="107">
        <f t="shared" si="119"/>
        <v>0</v>
      </c>
      <c r="H495" s="107"/>
      <c r="I495" s="107"/>
      <c r="J495" s="107">
        <f t="shared" si="120"/>
        <v>0</v>
      </c>
      <c r="K495" s="107"/>
      <c r="L495" s="107"/>
      <c r="M495" s="107">
        <f t="shared" si="121"/>
        <v>0</v>
      </c>
      <c r="N495" s="150"/>
    </row>
    <row r="496" spans="1:14" s="62" customFormat="1" ht="25.5" customHeight="1">
      <c r="A496" s="63"/>
      <c r="B496" s="78" t="s">
        <v>418</v>
      </c>
      <c r="C496" s="125" t="s">
        <v>31</v>
      </c>
      <c r="D496" s="91"/>
      <c r="E496" s="111">
        <f>E497</f>
        <v>450000</v>
      </c>
      <c r="F496" s="111">
        <f>F497</f>
        <v>0</v>
      </c>
      <c r="G496" s="111">
        <f t="shared" si="119"/>
        <v>450000</v>
      </c>
      <c r="H496" s="111">
        <f>H497</f>
        <v>450000</v>
      </c>
      <c r="I496" s="111">
        <f>I497</f>
        <v>0</v>
      </c>
      <c r="J496" s="111">
        <f t="shared" si="120"/>
        <v>450000</v>
      </c>
      <c r="K496" s="111">
        <f>K497</f>
        <v>450000</v>
      </c>
      <c r="L496" s="111">
        <f>L497</f>
        <v>0</v>
      </c>
      <c r="M496" s="111">
        <f t="shared" si="121"/>
        <v>450000</v>
      </c>
      <c r="N496" s="150"/>
    </row>
    <row r="497" spans="1:14" s="62" customFormat="1">
      <c r="A497" s="63"/>
      <c r="B497" s="78" t="s">
        <v>92</v>
      </c>
      <c r="C497" s="125" t="s">
        <v>31</v>
      </c>
      <c r="D497" s="91" t="s">
        <v>380</v>
      </c>
      <c r="E497" s="111">
        <f>E498</f>
        <v>450000</v>
      </c>
      <c r="F497" s="111">
        <f>F498</f>
        <v>0</v>
      </c>
      <c r="G497" s="111">
        <f t="shared" si="119"/>
        <v>450000</v>
      </c>
      <c r="H497" s="111">
        <f>H498</f>
        <v>450000</v>
      </c>
      <c r="I497" s="111">
        <f>I498</f>
        <v>0</v>
      </c>
      <c r="J497" s="111">
        <f t="shared" si="120"/>
        <v>450000</v>
      </c>
      <c r="K497" s="111">
        <f>K498</f>
        <v>450000</v>
      </c>
      <c r="L497" s="111">
        <f>L498</f>
        <v>0</v>
      </c>
      <c r="M497" s="111">
        <f t="shared" si="121"/>
        <v>450000</v>
      </c>
      <c r="N497" s="150"/>
    </row>
    <row r="498" spans="1:14" s="64" customFormat="1" ht="24">
      <c r="A498" s="65"/>
      <c r="B498" s="78" t="s">
        <v>783</v>
      </c>
      <c r="C498" s="125" t="s">
        <v>31</v>
      </c>
      <c r="D498" s="91" t="s">
        <v>96</v>
      </c>
      <c r="E498" s="107">
        <v>450000</v>
      </c>
      <c r="F498" s="107"/>
      <c r="G498" s="111">
        <f t="shared" si="119"/>
        <v>450000</v>
      </c>
      <c r="H498" s="111">
        <v>450000</v>
      </c>
      <c r="I498" s="107"/>
      <c r="J498" s="111">
        <f t="shared" si="120"/>
        <v>450000</v>
      </c>
      <c r="K498" s="107">
        <v>450000</v>
      </c>
      <c r="L498" s="107"/>
      <c r="M498" s="111">
        <f t="shared" si="121"/>
        <v>450000</v>
      </c>
      <c r="N498" s="149"/>
    </row>
    <row r="499" spans="1:14">
      <c r="A499" s="58"/>
      <c r="B499" s="127" t="s">
        <v>416</v>
      </c>
      <c r="C499" s="126" t="s">
        <v>32</v>
      </c>
      <c r="D499" s="85"/>
      <c r="E499" s="108">
        <f>E500+E503+E506</f>
        <v>13891537.26</v>
      </c>
      <c r="F499" s="108">
        <f>F500+F503+F506</f>
        <v>0</v>
      </c>
      <c r="G499" s="108">
        <f t="shared" si="119"/>
        <v>13891537.26</v>
      </c>
      <c r="H499" s="108">
        <f>H500+H503+H506</f>
        <v>14080742.109999999</v>
      </c>
      <c r="I499" s="108">
        <f>I500+I503+I506</f>
        <v>0</v>
      </c>
      <c r="J499" s="108">
        <f t="shared" si="120"/>
        <v>14080742.109999999</v>
      </c>
      <c r="K499" s="108">
        <f>K500+K503+K506</f>
        <v>14299485.33</v>
      </c>
      <c r="L499" s="108">
        <f>L500+L503+L506</f>
        <v>0</v>
      </c>
      <c r="M499" s="108">
        <f t="shared" si="121"/>
        <v>14299485.33</v>
      </c>
    </row>
    <row r="500" spans="1:14">
      <c r="A500" s="76"/>
      <c r="B500" s="79" t="s">
        <v>773</v>
      </c>
      <c r="C500" s="125" t="s">
        <v>33</v>
      </c>
      <c r="D500" s="91"/>
      <c r="E500" s="111">
        <f t="shared" ref="E500:L501" si="129">E501</f>
        <v>3191928</v>
      </c>
      <c r="F500" s="111">
        <f t="shared" si="129"/>
        <v>0</v>
      </c>
      <c r="G500" s="111">
        <f t="shared" si="119"/>
        <v>3191928</v>
      </c>
      <c r="H500" s="111">
        <f t="shared" si="129"/>
        <v>3319606</v>
      </c>
      <c r="I500" s="111">
        <f t="shared" si="129"/>
        <v>0</v>
      </c>
      <c r="J500" s="111">
        <f t="shared" si="120"/>
        <v>3319606</v>
      </c>
      <c r="K500" s="111">
        <f t="shared" si="129"/>
        <v>3452390</v>
      </c>
      <c r="L500" s="111">
        <f t="shared" si="129"/>
        <v>0</v>
      </c>
      <c r="M500" s="111">
        <f t="shared" si="121"/>
        <v>3452390</v>
      </c>
    </row>
    <row r="501" spans="1:14" s="62" customFormat="1">
      <c r="A501" s="68"/>
      <c r="B501" s="79" t="s">
        <v>188</v>
      </c>
      <c r="C501" s="125" t="s">
        <v>33</v>
      </c>
      <c r="D501" s="91" t="s">
        <v>439</v>
      </c>
      <c r="E501" s="111">
        <f t="shared" si="129"/>
        <v>3191928</v>
      </c>
      <c r="F501" s="111">
        <f t="shared" si="129"/>
        <v>0</v>
      </c>
      <c r="G501" s="111">
        <f t="shared" si="119"/>
        <v>3191928</v>
      </c>
      <c r="H501" s="111">
        <f t="shared" si="129"/>
        <v>3319606</v>
      </c>
      <c r="I501" s="111">
        <f t="shared" si="129"/>
        <v>0</v>
      </c>
      <c r="J501" s="111">
        <f t="shared" si="120"/>
        <v>3319606</v>
      </c>
      <c r="K501" s="111">
        <f t="shared" si="129"/>
        <v>3452390</v>
      </c>
      <c r="L501" s="111">
        <f t="shared" si="129"/>
        <v>0</v>
      </c>
      <c r="M501" s="111">
        <f t="shared" si="121"/>
        <v>3452390</v>
      </c>
      <c r="N501" s="150"/>
    </row>
    <row r="502" spans="1:14">
      <c r="B502" s="79" t="s">
        <v>205</v>
      </c>
      <c r="C502" s="125" t="s">
        <v>33</v>
      </c>
      <c r="D502" s="116" t="s">
        <v>248</v>
      </c>
      <c r="E502" s="111">
        <v>3191928</v>
      </c>
      <c r="F502" s="111"/>
      <c r="G502" s="111">
        <f t="shared" si="119"/>
        <v>3191928</v>
      </c>
      <c r="H502" s="111">
        <v>3319606</v>
      </c>
      <c r="I502" s="111"/>
      <c r="J502" s="111">
        <f t="shared" si="120"/>
        <v>3319606</v>
      </c>
      <c r="K502" s="107">
        <v>3452390</v>
      </c>
      <c r="L502" s="111"/>
      <c r="M502" s="111">
        <f t="shared" si="121"/>
        <v>3452390</v>
      </c>
    </row>
    <row r="503" spans="1:14" ht="24">
      <c r="B503" s="79" t="s">
        <v>1035</v>
      </c>
      <c r="C503" s="125" t="s">
        <v>34</v>
      </c>
      <c r="D503" s="116"/>
      <c r="E503" s="111">
        <f t="shared" ref="E503:L504" si="130">E504</f>
        <v>110000</v>
      </c>
      <c r="F503" s="111">
        <f t="shared" si="130"/>
        <v>0</v>
      </c>
      <c r="G503" s="111">
        <f t="shared" si="119"/>
        <v>110000</v>
      </c>
      <c r="H503" s="111">
        <f t="shared" si="130"/>
        <v>120000</v>
      </c>
      <c r="I503" s="111">
        <f t="shared" si="130"/>
        <v>0</v>
      </c>
      <c r="J503" s="111">
        <f t="shared" si="120"/>
        <v>120000</v>
      </c>
      <c r="K503" s="111">
        <f t="shared" si="130"/>
        <v>130000</v>
      </c>
      <c r="L503" s="111">
        <f t="shared" si="130"/>
        <v>0</v>
      </c>
      <c r="M503" s="111">
        <f t="shared" si="121"/>
        <v>130000</v>
      </c>
    </row>
    <row r="504" spans="1:14">
      <c r="B504" s="79" t="s">
        <v>188</v>
      </c>
      <c r="C504" s="125" t="s">
        <v>34</v>
      </c>
      <c r="D504" s="116" t="s">
        <v>439</v>
      </c>
      <c r="E504" s="111">
        <f t="shared" si="130"/>
        <v>110000</v>
      </c>
      <c r="F504" s="111">
        <f t="shared" si="130"/>
        <v>0</v>
      </c>
      <c r="G504" s="111">
        <f t="shared" si="119"/>
        <v>110000</v>
      </c>
      <c r="H504" s="111">
        <f t="shared" si="130"/>
        <v>120000</v>
      </c>
      <c r="I504" s="111">
        <f t="shared" si="130"/>
        <v>0</v>
      </c>
      <c r="J504" s="111">
        <f t="shared" si="120"/>
        <v>120000</v>
      </c>
      <c r="K504" s="111">
        <f t="shared" si="130"/>
        <v>130000</v>
      </c>
      <c r="L504" s="111">
        <f t="shared" si="130"/>
        <v>0</v>
      </c>
      <c r="M504" s="111">
        <f t="shared" si="121"/>
        <v>130000</v>
      </c>
    </row>
    <row r="505" spans="1:14">
      <c r="B505" s="79" t="s">
        <v>205</v>
      </c>
      <c r="C505" s="125" t="s">
        <v>34</v>
      </c>
      <c r="D505" s="116" t="s">
        <v>248</v>
      </c>
      <c r="E505" s="107">
        <v>110000</v>
      </c>
      <c r="F505" s="107"/>
      <c r="G505" s="111">
        <f t="shared" si="119"/>
        <v>110000</v>
      </c>
      <c r="H505" s="111">
        <v>120000</v>
      </c>
      <c r="I505" s="107"/>
      <c r="J505" s="111">
        <f t="shared" si="120"/>
        <v>120000</v>
      </c>
      <c r="K505" s="107">
        <v>130000</v>
      </c>
      <c r="L505" s="107"/>
      <c r="M505" s="111">
        <f t="shared" si="121"/>
        <v>130000</v>
      </c>
    </row>
    <row r="506" spans="1:14" ht="36">
      <c r="A506" s="58"/>
      <c r="B506" s="155" t="s">
        <v>941</v>
      </c>
      <c r="C506" s="125" t="s">
        <v>942</v>
      </c>
      <c r="D506" s="81"/>
      <c r="E506" s="107">
        <f>E510+E513+E507</f>
        <v>10589609.26</v>
      </c>
      <c r="F506" s="107">
        <f>F510+F513+F507</f>
        <v>0</v>
      </c>
      <c r="G506" s="107">
        <f t="shared" si="119"/>
        <v>10589609.26</v>
      </c>
      <c r="H506" s="107">
        <f>H510+H513+H507</f>
        <v>10641136.109999999</v>
      </c>
      <c r="I506" s="107">
        <f>I510+I513+I507</f>
        <v>0</v>
      </c>
      <c r="J506" s="107">
        <f t="shared" si="120"/>
        <v>10641136.109999999</v>
      </c>
      <c r="K506" s="107">
        <f>K510+K513+K507</f>
        <v>10717095.33</v>
      </c>
      <c r="L506" s="107">
        <f>L510+L513+L507</f>
        <v>0</v>
      </c>
      <c r="M506" s="107">
        <f t="shared" si="121"/>
        <v>10717095.33</v>
      </c>
    </row>
    <row r="507" spans="1:14" s="62" customFormat="1" ht="60">
      <c r="A507" s="77"/>
      <c r="B507" s="118" t="s">
        <v>1018</v>
      </c>
      <c r="C507" s="81" t="s">
        <v>943</v>
      </c>
      <c r="D507" s="81"/>
      <c r="E507" s="107">
        <f>E508</f>
        <v>3176739.84</v>
      </c>
      <c r="F507" s="107">
        <f>F508</f>
        <v>0</v>
      </c>
      <c r="G507" s="107">
        <f t="shared" si="119"/>
        <v>3176739.84</v>
      </c>
      <c r="H507" s="107">
        <f>H508</f>
        <v>3228266.69</v>
      </c>
      <c r="I507" s="107">
        <f>I508</f>
        <v>0</v>
      </c>
      <c r="J507" s="107">
        <f t="shared" si="120"/>
        <v>3228266.69</v>
      </c>
      <c r="K507" s="107">
        <f>K508</f>
        <v>3304225.91</v>
      </c>
      <c r="L507" s="107">
        <f>L508</f>
        <v>0</v>
      </c>
      <c r="M507" s="107">
        <f t="shared" si="121"/>
        <v>3304225.91</v>
      </c>
      <c r="N507" s="150"/>
    </row>
    <row r="508" spans="1:14" ht="24">
      <c r="A508" s="76"/>
      <c r="B508" s="78" t="s">
        <v>127</v>
      </c>
      <c r="C508" s="81" t="s">
        <v>943</v>
      </c>
      <c r="D508" s="81" t="s">
        <v>128</v>
      </c>
      <c r="E508" s="107">
        <f t="shared" ref="E508:L508" si="131">E509</f>
        <v>3176739.84</v>
      </c>
      <c r="F508" s="107">
        <f t="shared" si="131"/>
        <v>0</v>
      </c>
      <c r="G508" s="107">
        <f t="shared" si="119"/>
        <v>3176739.84</v>
      </c>
      <c r="H508" s="107">
        <f t="shared" si="131"/>
        <v>3228266.69</v>
      </c>
      <c r="I508" s="107">
        <f t="shared" si="131"/>
        <v>0</v>
      </c>
      <c r="J508" s="107">
        <f t="shared" si="120"/>
        <v>3228266.69</v>
      </c>
      <c r="K508" s="107">
        <f t="shared" si="131"/>
        <v>3304225.91</v>
      </c>
      <c r="L508" s="107">
        <f t="shared" si="131"/>
        <v>0</v>
      </c>
      <c r="M508" s="107">
        <f t="shared" si="121"/>
        <v>3304225.91</v>
      </c>
    </row>
    <row r="509" spans="1:14">
      <c r="A509" s="76"/>
      <c r="B509" s="78" t="s">
        <v>106</v>
      </c>
      <c r="C509" s="81" t="s">
        <v>943</v>
      </c>
      <c r="D509" s="81" t="s">
        <v>107</v>
      </c>
      <c r="E509" s="107">
        <v>3176739.84</v>
      </c>
      <c r="F509" s="107"/>
      <c r="G509" s="107">
        <f t="shared" si="119"/>
        <v>3176739.84</v>
      </c>
      <c r="H509" s="107">
        <v>3228266.69</v>
      </c>
      <c r="I509" s="107"/>
      <c r="J509" s="107">
        <f t="shared" si="120"/>
        <v>3228266.69</v>
      </c>
      <c r="K509" s="107">
        <v>3304225.91</v>
      </c>
      <c r="L509" s="107"/>
      <c r="M509" s="107">
        <f t="shared" si="121"/>
        <v>3304225.91</v>
      </c>
    </row>
    <row r="510" spans="1:14" ht="48">
      <c r="A510" s="76"/>
      <c r="B510" s="118" t="s">
        <v>1019</v>
      </c>
      <c r="C510" s="81" t="s">
        <v>944</v>
      </c>
      <c r="D510" s="81"/>
      <c r="E510" s="107">
        <f>E511</f>
        <v>3788314.42</v>
      </c>
      <c r="F510" s="107">
        <f>F511</f>
        <v>0</v>
      </c>
      <c r="G510" s="107">
        <f t="shared" si="119"/>
        <v>3788314.42</v>
      </c>
      <c r="H510" s="107">
        <f>H511</f>
        <v>3788314.42</v>
      </c>
      <c r="I510" s="107">
        <f>I511</f>
        <v>0</v>
      </c>
      <c r="J510" s="107">
        <f t="shared" si="120"/>
        <v>3788314.42</v>
      </c>
      <c r="K510" s="107">
        <f>K511</f>
        <v>3788314.42</v>
      </c>
      <c r="L510" s="107">
        <f>L511</f>
        <v>0</v>
      </c>
      <c r="M510" s="107">
        <f t="shared" si="121"/>
        <v>3788314.42</v>
      </c>
    </row>
    <row r="511" spans="1:14" ht="24">
      <c r="A511" s="76"/>
      <c r="B511" s="78" t="s">
        <v>127</v>
      </c>
      <c r="C511" s="81" t="s">
        <v>944</v>
      </c>
      <c r="D511" s="81" t="s">
        <v>128</v>
      </c>
      <c r="E511" s="107">
        <f t="shared" ref="E511:L511" si="132">E512</f>
        <v>3788314.42</v>
      </c>
      <c r="F511" s="107">
        <f t="shared" si="132"/>
        <v>0</v>
      </c>
      <c r="G511" s="107">
        <f t="shared" si="119"/>
        <v>3788314.42</v>
      </c>
      <c r="H511" s="107">
        <f t="shared" si="132"/>
        <v>3788314.42</v>
      </c>
      <c r="I511" s="107">
        <f t="shared" si="132"/>
        <v>0</v>
      </c>
      <c r="J511" s="107">
        <f t="shared" si="120"/>
        <v>3788314.42</v>
      </c>
      <c r="K511" s="107">
        <f t="shared" si="132"/>
        <v>3788314.42</v>
      </c>
      <c r="L511" s="107">
        <f t="shared" si="132"/>
        <v>0</v>
      </c>
      <c r="M511" s="107">
        <f t="shared" si="121"/>
        <v>3788314.42</v>
      </c>
    </row>
    <row r="512" spans="1:14">
      <c r="A512" s="76"/>
      <c r="B512" s="78" t="s">
        <v>106</v>
      </c>
      <c r="C512" s="81" t="s">
        <v>944</v>
      </c>
      <c r="D512" s="81" t="s">
        <v>107</v>
      </c>
      <c r="E512" s="107">
        <v>3788314.42</v>
      </c>
      <c r="F512" s="107"/>
      <c r="G512" s="107">
        <f t="shared" si="119"/>
        <v>3788314.42</v>
      </c>
      <c r="H512" s="107">
        <v>3788314.42</v>
      </c>
      <c r="I512" s="107"/>
      <c r="J512" s="107">
        <f t="shared" si="120"/>
        <v>3788314.42</v>
      </c>
      <c r="K512" s="107">
        <v>3788314.42</v>
      </c>
      <c r="L512" s="107"/>
      <c r="M512" s="107">
        <f t="shared" si="121"/>
        <v>3788314.42</v>
      </c>
    </row>
    <row r="513" spans="1:14" ht="60">
      <c r="A513" s="58"/>
      <c r="B513" s="79" t="s">
        <v>1020</v>
      </c>
      <c r="C513" s="81" t="s">
        <v>1021</v>
      </c>
      <c r="D513" s="81"/>
      <c r="E513" s="107">
        <f>E514</f>
        <v>3624555</v>
      </c>
      <c r="F513" s="107">
        <f>F514</f>
        <v>0</v>
      </c>
      <c r="G513" s="107">
        <f t="shared" si="119"/>
        <v>3624555</v>
      </c>
      <c r="H513" s="107">
        <f>H514</f>
        <v>3624555</v>
      </c>
      <c r="I513" s="107">
        <f>I514</f>
        <v>0</v>
      </c>
      <c r="J513" s="107">
        <f t="shared" si="120"/>
        <v>3624555</v>
      </c>
      <c r="K513" s="107">
        <f>K514</f>
        <v>3624555</v>
      </c>
      <c r="L513" s="107">
        <f>L514</f>
        <v>0</v>
      </c>
      <c r="M513" s="107">
        <f t="shared" si="121"/>
        <v>3624555</v>
      </c>
    </row>
    <row r="514" spans="1:14">
      <c r="A514" s="58"/>
      <c r="B514" s="79" t="s">
        <v>188</v>
      </c>
      <c r="C514" s="81" t="s">
        <v>1021</v>
      </c>
      <c r="D514" s="81" t="s">
        <v>439</v>
      </c>
      <c r="E514" s="107">
        <f>E515</f>
        <v>3624555</v>
      </c>
      <c r="F514" s="107">
        <f>F515</f>
        <v>0</v>
      </c>
      <c r="G514" s="107">
        <f t="shared" si="119"/>
        <v>3624555</v>
      </c>
      <c r="H514" s="107">
        <f>H515</f>
        <v>3624555</v>
      </c>
      <c r="I514" s="107">
        <f>I515</f>
        <v>0</v>
      </c>
      <c r="J514" s="107">
        <f t="shared" si="120"/>
        <v>3624555</v>
      </c>
      <c r="K514" s="107">
        <f>K515</f>
        <v>3624555</v>
      </c>
      <c r="L514" s="107">
        <f>L515</f>
        <v>0</v>
      </c>
      <c r="M514" s="107">
        <f t="shared" si="121"/>
        <v>3624555</v>
      </c>
    </row>
    <row r="515" spans="1:14">
      <c r="A515" s="58"/>
      <c r="B515" s="79" t="s">
        <v>195</v>
      </c>
      <c r="C515" s="81" t="s">
        <v>1021</v>
      </c>
      <c r="D515" s="81" t="s">
        <v>245</v>
      </c>
      <c r="E515" s="107">
        <v>3624555</v>
      </c>
      <c r="F515" s="107"/>
      <c r="G515" s="107">
        <f t="shared" si="119"/>
        <v>3624555</v>
      </c>
      <c r="H515" s="107">
        <v>3624555</v>
      </c>
      <c r="I515" s="107"/>
      <c r="J515" s="107">
        <f t="shared" si="120"/>
        <v>3624555</v>
      </c>
      <c r="K515" s="107">
        <v>3624555</v>
      </c>
      <c r="L515" s="107"/>
      <c r="M515" s="107">
        <f t="shared" si="121"/>
        <v>3624555</v>
      </c>
    </row>
    <row r="516" spans="1:14">
      <c r="B516" s="83" t="s">
        <v>504</v>
      </c>
      <c r="C516" s="125"/>
      <c r="D516" s="85"/>
      <c r="E516" s="108">
        <f>E14+E384</f>
        <v>948206115.65999997</v>
      </c>
      <c r="F516" s="108">
        <f>F14+F384</f>
        <v>0</v>
      </c>
      <c r="G516" s="108">
        <f t="shared" si="119"/>
        <v>948206115.65999997</v>
      </c>
      <c r="H516" s="108">
        <f>H14+H384</f>
        <v>939628348.16999996</v>
      </c>
      <c r="I516" s="108">
        <f>I14+I384</f>
        <v>0</v>
      </c>
      <c r="J516" s="108">
        <f t="shared" si="120"/>
        <v>939628348.16999996</v>
      </c>
      <c r="K516" s="108">
        <f>K14+K384</f>
        <v>936898624.46999979</v>
      </c>
      <c r="L516" s="108">
        <f>L14+L384</f>
        <v>0</v>
      </c>
      <c r="M516" s="108">
        <f t="shared" si="121"/>
        <v>936898624.46999979</v>
      </c>
    </row>
    <row r="517" spans="1:14">
      <c r="B517" s="131"/>
      <c r="C517" s="132"/>
      <c r="D517" s="133"/>
      <c r="E517" s="129"/>
      <c r="F517" s="129"/>
      <c r="G517" s="159"/>
      <c r="H517" s="159"/>
      <c r="I517" s="159"/>
      <c r="J517" s="159"/>
      <c r="K517" s="159"/>
      <c r="L517" s="159"/>
      <c r="M517" s="159"/>
    </row>
    <row r="518" spans="1:14" s="62" customFormat="1">
      <c r="A518" s="135"/>
      <c r="B518" s="131" t="s">
        <v>858</v>
      </c>
      <c r="C518" s="136"/>
      <c r="D518" s="137"/>
      <c r="E518" s="138"/>
      <c r="F518" s="138"/>
      <c r="G518" s="108">
        <f>E518+F518</f>
        <v>0</v>
      </c>
      <c r="H518" s="160">
        <f>13794869.33+8750</f>
        <v>13803619.33</v>
      </c>
      <c r="I518" s="160"/>
      <c r="J518" s="108">
        <f t="shared" si="120"/>
        <v>13803619.33</v>
      </c>
      <c r="K518" s="160">
        <f>28128489.52+65000</f>
        <v>28193489.52</v>
      </c>
      <c r="L518" s="160"/>
      <c r="M518" s="108">
        <f t="shared" si="121"/>
        <v>28193489.52</v>
      </c>
      <c r="N518" s="150"/>
    </row>
    <row r="519" spans="1:14">
      <c r="B519" s="131"/>
      <c r="C519" s="132"/>
      <c r="D519" s="133"/>
      <c r="E519" s="107"/>
      <c r="F519" s="107"/>
      <c r="G519" s="107"/>
      <c r="H519" s="107"/>
      <c r="I519" s="107"/>
      <c r="J519" s="107"/>
      <c r="K519" s="107"/>
      <c r="L519" s="129"/>
      <c r="M519" s="108"/>
    </row>
    <row r="520" spans="1:14">
      <c r="B520" s="131" t="s">
        <v>859</v>
      </c>
      <c r="C520" s="132"/>
      <c r="D520" s="133"/>
      <c r="E520" s="134">
        <f>E516+E518</f>
        <v>948206115.65999997</v>
      </c>
      <c r="F520" s="134">
        <f>F516+F518</f>
        <v>0</v>
      </c>
      <c r="G520" s="108">
        <f t="shared" si="119"/>
        <v>948206115.65999997</v>
      </c>
      <c r="H520" s="134">
        <f>H516+H518</f>
        <v>953431967.5</v>
      </c>
      <c r="I520" s="134">
        <f>I516+I518</f>
        <v>0</v>
      </c>
      <c r="J520" s="108">
        <f t="shared" si="120"/>
        <v>953431967.5</v>
      </c>
      <c r="K520" s="134">
        <f>K516+K518</f>
        <v>965092113.98999977</v>
      </c>
      <c r="L520" s="134">
        <f>L516+L518</f>
        <v>0</v>
      </c>
      <c r="M520" s="108">
        <f t="shared" si="121"/>
        <v>965092113.98999977</v>
      </c>
    </row>
  </sheetData>
  <mergeCells count="5">
    <mergeCell ref="B8:M8"/>
    <mergeCell ref="B10:B11"/>
    <mergeCell ref="C10:C11"/>
    <mergeCell ref="D10:D11"/>
    <mergeCell ref="E10:M10"/>
  </mergeCells>
  <pageMargins left="0.59055118110236227" right="0" top="0.59055118110236227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РП ЦС ВР</vt:lpstr>
      <vt:lpstr>к реш.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2024-11-14T11:27:55Z</cp:lastPrinted>
  <dcterms:created xsi:type="dcterms:W3CDTF">2007-08-13T07:10:11Z</dcterms:created>
  <dcterms:modified xsi:type="dcterms:W3CDTF">2024-11-14T11:29:09Z</dcterms:modified>
</cp:coreProperties>
</file>