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1840" windowHeight="13176"/>
  </bookViews>
  <sheets>
    <sheet name="Прилож № 3 программы" sheetId="3" r:id="rId1"/>
  </sheets>
  <definedNames>
    <definedName name="_xlnm.Print_Titles" localSheetId="0">'Прилож № 3 программы'!$5:$6</definedName>
    <definedName name="_xlnm.Print_Area" localSheetId="0">'Прилож № 3 программы'!$A$1:$G$64</definedName>
  </definedNames>
  <calcPr calcId="124519"/>
</workbook>
</file>

<file path=xl/calcChain.xml><?xml version="1.0" encoding="utf-8"?>
<calcChain xmlns="http://schemas.openxmlformats.org/spreadsheetml/2006/main">
  <c r="F12" i="3"/>
  <c r="F58"/>
  <c r="F59"/>
  <c r="F60"/>
  <c r="F61"/>
  <c r="F62"/>
  <c r="E58"/>
  <c r="E59"/>
  <c r="E60"/>
  <c r="E61"/>
  <c r="E62"/>
  <c r="F56"/>
  <c r="E56"/>
  <c r="D56"/>
  <c r="D59"/>
  <c r="D58"/>
  <c r="D60"/>
  <c r="D61"/>
  <c r="D62"/>
  <c r="E44"/>
  <c r="E43" s="1"/>
  <c r="F44"/>
  <c r="F43" s="1"/>
  <c r="F42" l="1"/>
  <c r="E42"/>
  <c r="E12" s="1"/>
  <c r="G57" l="1"/>
  <c r="E30" l="1"/>
  <c r="G63" l="1"/>
  <c r="G54"/>
  <c r="G49"/>
  <c r="G41"/>
  <c r="G37"/>
  <c r="G33"/>
  <c r="G31"/>
  <c r="G29"/>
  <c r="G26"/>
  <c r="G21"/>
  <c r="G17"/>
  <c r="F22"/>
  <c r="E22"/>
  <c r="D22"/>
  <c r="F55"/>
  <c r="F53"/>
  <c r="F52" s="1"/>
  <c r="F48"/>
  <c r="F47" s="1"/>
  <c r="F46" s="1"/>
  <c r="F40"/>
  <c r="F39" s="1"/>
  <c r="F38" s="1"/>
  <c r="F36"/>
  <c r="F35" s="1"/>
  <c r="F34" s="1"/>
  <c r="F32"/>
  <c r="F30"/>
  <c r="F28"/>
  <c r="F25"/>
  <c r="F24" s="1"/>
  <c r="F20"/>
  <c r="F16"/>
  <c r="F15" s="1"/>
  <c r="F14" s="1"/>
  <c r="F13" s="1"/>
  <c r="E55"/>
  <c r="E53"/>
  <c r="E52" s="1"/>
  <c r="E48"/>
  <c r="E47" s="1"/>
  <c r="E46" s="1"/>
  <c r="E40"/>
  <c r="E39" s="1"/>
  <c r="E38" s="1"/>
  <c r="E36"/>
  <c r="E35" s="1"/>
  <c r="E34" s="1"/>
  <c r="E32"/>
  <c r="E28"/>
  <c r="E25"/>
  <c r="E24" s="1"/>
  <c r="E20"/>
  <c r="E16"/>
  <c r="E15" s="1"/>
  <c r="E14" s="1"/>
  <c r="E13" s="1"/>
  <c r="D55"/>
  <c r="D53"/>
  <c r="D52" s="1"/>
  <c r="D48"/>
  <c r="D47" s="1"/>
  <c r="D46" s="1"/>
  <c r="D40"/>
  <c r="D39" s="1"/>
  <c r="D38" s="1"/>
  <c r="D36"/>
  <c r="D35" s="1"/>
  <c r="D34" s="1"/>
  <c r="D32"/>
  <c r="D28"/>
  <c r="D25"/>
  <c r="D24" s="1"/>
  <c r="D20"/>
  <c r="D16"/>
  <c r="D15" s="1"/>
  <c r="D14" s="1"/>
  <c r="D13" s="1"/>
  <c r="G55" l="1"/>
  <c r="G52"/>
  <c r="G34"/>
  <c r="G36"/>
  <c r="G32"/>
  <c r="G30"/>
  <c r="G28"/>
  <c r="E19"/>
  <c r="D19"/>
  <c r="G48"/>
  <c r="G13"/>
  <c r="G38"/>
  <c r="G20"/>
  <c r="G24"/>
  <c r="G15"/>
  <c r="G14"/>
  <c r="G46"/>
  <c r="G39"/>
  <c r="G40"/>
  <c r="G53"/>
  <c r="F19"/>
  <c r="G25"/>
  <c r="G16"/>
  <c r="E27"/>
  <c r="G35"/>
  <c r="G47"/>
  <c r="G56"/>
  <c r="F27"/>
  <c r="D27"/>
  <c r="F51"/>
  <c r="E51"/>
  <c r="E50" s="1"/>
  <c r="D51"/>
  <c r="D50" s="1"/>
  <c r="E18" l="1"/>
  <c r="F18"/>
  <c r="G19"/>
  <c r="D18"/>
  <c r="D12" s="1"/>
  <c r="G27"/>
  <c r="F50"/>
  <c r="G50" s="1"/>
  <c r="G51"/>
  <c r="F64" l="1"/>
  <c r="D64"/>
  <c r="G18"/>
  <c r="E64"/>
  <c r="G12" l="1"/>
  <c r="G64"/>
</calcChain>
</file>

<file path=xl/sharedStrings.xml><?xml version="1.0" encoding="utf-8"?>
<sst xmlns="http://schemas.openxmlformats.org/spreadsheetml/2006/main" count="118" uniqueCount="70">
  <si>
    <t>Наименование показателей</t>
  </si>
  <si>
    <t>Целевая статья</t>
  </si>
  <si>
    <t>Межбюджетные трансферты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</si>
  <si>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</si>
  <si>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</si>
  <si>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</si>
  <si>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</si>
  <si>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Иные межбюджетные трансферты</t>
  </si>
  <si>
    <t>Резервные средства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</si>
  <si>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</si>
  <si>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</si>
  <si>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Резервный фонд администрации муниципального образования </t>
  </si>
  <si>
    <t>Субсидии некоммерческим организациям</t>
  </si>
  <si>
    <t>Предоставление субсидий бюджетным, автономным учреждениям и иным некоммерческим организациям</t>
  </si>
  <si>
    <t>ВСЕГО РАСХОДОВ</t>
  </si>
  <si>
    <t>II. НЕПРОГРАММНЫЕ НАПРАВЛЕНИЯ ДЕЯТЕЛЬНОСТИ</t>
  </si>
  <si>
    <t>Расходы на содержание органов местного самоуправления и обеспечение их функций</t>
  </si>
  <si>
    <t>Подпрограмма "Добровольная пожарная охрана"</t>
  </si>
  <si>
    <t>Осуществление полномочий органа местного самоуправления в сфере пожарной безопасности</t>
  </si>
  <si>
    <t xml:space="preserve">Обеспечение функционирования органов местного самоуправления </t>
  </si>
  <si>
    <t xml:space="preserve">Глава муниципального образования </t>
  </si>
  <si>
    <t>Резервный фонд</t>
  </si>
  <si>
    <t>Осуществление прочих мероприятий по благоустройству поселений за счет средств бюджета поселения</t>
  </si>
  <si>
    <t xml:space="preserve">I. МУНИЦИПАЛЬНЫЕ ПРОГРАММЫ </t>
  </si>
  <si>
    <t>Осуществление первичного воинского учета на территориях, где отсутствуют военные комиссариаты</t>
  </si>
  <si>
    <t>Вид рас-ходов</t>
  </si>
  <si>
    <t>Обеспечение функционирования  главы муниципального образования  и его заместителей</t>
  </si>
  <si>
    <t xml:space="preserve"> 71 0 00 00000</t>
  </si>
  <si>
    <t>71 1 00 0000</t>
  </si>
  <si>
    <t>71 1 00 90010</t>
  </si>
  <si>
    <t>74 0 00 00000</t>
  </si>
  <si>
    <t>74 0 00  51180</t>
  </si>
  <si>
    <t>Осуществление преданных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</si>
  <si>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74 0 00 78793</t>
  </si>
  <si>
    <t>74 0 00 90010</t>
  </si>
  <si>
    <t>Обеспечение деятельности контрольно-ревизионной комиссии</t>
  </si>
  <si>
    <t>Межбюджетные трансферты по передаче  полномочий контрольно-счетного органа</t>
  </si>
  <si>
    <t>75 0 00 00000</t>
  </si>
  <si>
    <t>75 0 00 98010</t>
  </si>
  <si>
    <t>76 0 00 00000</t>
  </si>
  <si>
    <t>76 0 00 91010</t>
  </si>
  <si>
    <t>Обеспечение первичных мер пожарной безопасности в границах населенных пунктов поселения</t>
  </si>
  <si>
    <t xml:space="preserve"> Мероприятия  по обеспечению первичных мер пожарной безопасности в границах населенных пунктов поселения, осуществляемые органами местного самоуправления</t>
  </si>
  <si>
    <t xml:space="preserve"> 80 2 00 00000</t>
  </si>
  <si>
    <t xml:space="preserve"> 80 2 00 91530</t>
  </si>
  <si>
    <t xml:space="preserve">Непрограммные расходы в области благоустройства  
и жилищно – коммунального хозяйства
</t>
  </si>
  <si>
    <t>Непрограммные расходы в области благоустройства</t>
  </si>
  <si>
    <t>Уличное освещение</t>
  </si>
  <si>
    <t xml:space="preserve"> 82 0 00 00000</t>
  </si>
  <si>
    <t xml:space="preserve"> 82 3 00 00000</t>
  </si>
  <si>
    <t>82 3 00 93520</t>
  </si>
  <si>
    <t xml:space="preserve"> 82 3 00 93590</t>
  </si>
  <si>
    <t>Процент испол нения</t>
  </si>
  <si>
    <t xml:space="preserve">Приложение № 3
</t>
  </si>
  <si>
    <t>Исполнено,  рублей</t>
  </si>
  <si>
    <t>Другие общегосударственные вопросы</t>
  </si>
  <si>
    <t>77 0 00 00000</t>
  </si>
  <si>
    <t>Мероприятия в сфере общегосударственных вопросов, осуществляемые муниципальными органами</t>
  </si>
  <si>
    <t>77 0 00 90550</t>
  </si>
  <si>
    <t xml:space="preserve">Отчет о распределении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"Куликовское"  Красноборского муниципального района Архангельской области  за 2023 год </t>
  </si>
  <si>
    <t>Утвержденный бюджет реш.46 от 22.12.2022 г,  рублей</t>
  </si>
  <si>
    <t>Утвержденный бюджет реш. 66 от 26.12.2023 г,  рублей</t>
  </si>
  <si>
    <t>Физическая культура и спорт</t>
  </si>
  <si>
    <t>Физическая культура</t>
  </si>
  <si>
    <t>Мероприятия в сфере физической культуры и спорта</t>
  </si>
  <si>
    <t>Осуществление мероприятий в сфере физической культуры и спорта</t>
  </si>
  <si>
    <t>84 0 00 00000</t>
  </si>
  <si>
    <t>84 0 00 90530</t>
  </si>
  <si>
    <t>к решению Собрания депутатов Красноборского муниципального округа</t>
  </si>
  <si>
    <t>от     2024 года №</t>
  </si>
</sst>
</file>

<file path=xl/styles.xml><?xml version="1.0" encoding="utf-8"?>
<styleSheet xmlns="http://schemas.openxmlformats.org/spreadsheetml/2006/main">
  <numFmts count="2">
    <numFmt numFmtId="164" formatCode="0#"/>
    <numFmt numFmtId="165" formatCode="#,##0.0"/>
  </numFmts>
  <fonts count="14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1" fillId="2" borderId="6" xfId="0" applyFont="1" applyFill="1" applyBorder="1" applyAlignment="1">
      <alignment horizontal="left" vertical="center" wrapText="1"/>
    </xf>
    <xf numFmtId="164" fontId="1" fillId="2" borderId="6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164" fontId="1" fillId="2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164" fontId="3" fillId="2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/>
    <xf numFmtId="165" fontId="8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vertical="center" wrapText="1"/>
    </xf>
    <xf numFmtId="164" fontId="10" fillId="2" borderId="3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right" vertical="center" wrapText="1"/>
    </xf>
    <xf numFmtId="0" fontId="10" fillId="2" borderId="8" xfId="0" applyFont="1" applyFill="1" applyBorder="1" applyAlignment="1">
      <alignment horizontal="left" vertical="center" wrapText="1"/>
    </xf>
    <xf numFmtId="164" fontId="10" fillId="2" borderId="8" xfId="0" applyNumberFormat="1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165" fontId="10" fillId="2" borderId="8" xfId="0" applyNumberFormat="1" applyFont="1" applyFill="1" applyBorder="1" applyAlignment="1">
      <alignment horizontal="right" vertical="center"/>
    </xf>
    <xf numFmtId="0" fontId="10" fillId="2" borderId="8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horizontal="center" vertical="center" wrapText="1"/>
    </xf>
    <xf numFmtId="165" fontId="10" fillId="2" borderId="8" xfId="0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left" vertical="center" wrapText="1"/>
    </xf>
    <xf numFmtId="164" fontId="12" fillId="2" borderId="7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164" fontId="13" fillId="2" borderId="8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165" fontId="5" fillId="2" borderId="8" xfId="0" applyNumberFormat="1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vertical="center" wrapText="1"/>
    </xf>
    <xf numFmtId="164" fontId="13" fillId="2" borderId="9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right" vertical="center"/>
    </xf>
    <xf numFmtId="0" fontId="11" fillId="2" borderId="10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164" fontId="13" fillId="2" borderId="7" xfId="0" applyNumberFormat="1" applyFont="1" applyFill="1" applyBorder="1" applyAlignment="1">
      <alignment horizontal="center" vertical="center" wrapText="1"/>
    </xf>
    <xf numFmtId="165" fontId="11" fillId="2" borderId="8" xfId="0" applyNumberFormat="1" applyFont="1" applyFill="1" applyBorder="1" applyAlignment="1">
      <alignment horizontal="right" vertical="center" wrapText="1"/>
    </xf>
    <xf numFmtId="165" fontId="12" fillId="2" borderId="8" xfId="0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4" fontId="10" fillId="2" borderId="8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/>
    </xf>
    <xf numFmtId="4" fontId="11" fillId="2" borderId="7" xfId="0" applyNumberFormat="1" applyFont="1" applyFill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/>
    </xf>
    <xf numFmtId="4" fontId="5" fillId="2" borderId="9" xfId="0" applyNumberFormat="1" applyFont="1" applyFill="1" applyBorder="1" applyAlignment="1">
      <alignment horizontal="right" vertical="center"/>
    </xf>
    <xf numFmtId="4" fontId="5" fillId="2" borderId="9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165" fontId="11" fillId="2" borderId="11" xfId="0" applyNumberFormat="1" applyFont="1" applyFill="1" applyBorder="1" applyAlignment="1">
      <alignment horizontal="right" vertical="center" wrapText="1"/>
    </xf>
    <xf numFmtId="4" fontId="11" fillId="2" borderId="10" xfId="0" applyNumberFormat="1" applyFont="1" applyFill="1" applyBorder="1" applyAlignment="1">
      <alignment horizontal="right" vertical="center" wrapText="1"/>
    </xf>
    <xf numFmtId="165" fontId="11" fillId="2" borderId="12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left" vertical="center" wrapText="1"/>
    </xf>
    <xf numFmtId="164" fontId="12" fillId="2" borderId="8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wrapText="1"/>
    </xf>
    <xf numFmtId="165" fontId="7" fillId="2" borderId="10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2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0"/>
  <sheetViews>
    <sheetView tabSelected="1" workbookViewId="0">
      <selection activeCell="A17" sqref="A17"/>
    </sheetView>
  </sheetViews>
  <sheetFormatPr defaultColWidth="9.109375" defaultRowHeight="15.6" outlineLevelRow="1"/>
  <cols>
    <col min="1" max="1" width="48.6640625" style="1" customWidth="1"/>
    <col min="2" max="2" width="13.5546875" style="1" customWidth="1"/>
    <col min="3" max="3" width="6.5546875" style="1" customWidth="1"/>
    <col min="4" max="4" width="11.6640625" style="1" customWidth="1"/>
    <col min="5" max="5" width="12.5546875" style="1" customWidth="1"/>
    <col min="6" max="6" width="12.33203125" style="1" customWidth="1"/>
    <col min="7" max="7" width="7.44140625" style="1" customWidth="1"/>
    <col min="8" max="16384" width="9.109375" style="1"/>
  </cols>
  <sheetData>
    <row r="1" spans="1:8" ht="18" customHeight="1">
      <c r="B1" s="74" t="s">
        <v>53</v>
      </c>
      <c r="C1" s="75"/>
      <c r="D1" s="75"/>
      <c r="E1" s="75"/>
      <c r="F1" s="75"/>
      <c r="G1" s="75"/>
    </row>
    <row r="2" spans="1:8" ht="14.4" customHeight="1">
      <c r="B2" s="74" t="s">
        <v>68</v>
      </c>
      <c r="C2" s="75"/>
      <c r="D2" s="75"/>
      <c r="E2" s="75"/>
      <c r="F2" s="75"/>
      <c r="G2" s="75"/>
      <c r="H2" s="2"/>
    </row>
    <row r="3" spans="1:8">
      <c r="B3" s="78" t="s">
        <v>69</v>
      </c>
      <c r="C3" s="79"/>
      <c r="D3" s="79"/>
      <c r="E3" s="79"/>
      <c r="F3" s="79"/>
      <c r="G3" s="79"/>
    </row>
    <row r="4" spans="1:8" ht="74.099999999999994" customHeight="1">
      <c r="A4" s="72" t="s">
        <v>59</v>
      </c>
      <c r="B4" s="72"/>
      <c r="C4" s="72"/>
      <c r="D4" s="72"/>
      <c r="E4" s="72"/>
      <c r="F4" s="72"/>
      <c r="G4" s="72"/>
    </row>
    <row r="5" spans="1:8" ht="9" customHeight="1">
      <c r="A5" s="73" t="s">
        <v>0</v>
      </c>
      <c r="B5" s="73" t="s">
        <v>1</v>
      </c>
      <c r="C5" s="73" t="s">
        <v>25</v>
      </c>
      <c r="D5" s="80" t="s">
        <v>60</v>
      </c>
      <c r="E5" s="80" t="s">
        <v>61</v>
      </c>
      <c r="F5" s="80" t="s">
        <v>54</v>
      </c>
      <c r="G5" s="76" t="s">
        <v>52</v>
      </c>
    </row>
    <row r="6" spans="1:8" ht="68.25" customHeight="1">
      <c r="A6" s="73"/>
      <c r="B6" s="73"/>
      <c r="C6" s="73"/>
      <c r="D6" s="77"/>
      <c r="E6" s="77"/>
      <c r="F6" s="77"/>
      <c r="G6" s="77"/>
    </row>
    <row r="7" spans="1:8" ht="16.2" customHeight="1">
      <c r="A7" s="14" t="s">
        <v>23</v>
      </c>
      <c r="B7" s="15"/>
      <c r="C7" s="16"/>
      <c r="D7" s="46">
        <v>0</v>
      </c>
      <c r="E7" s="46">
        <v>0</v>
      </c>
      <c r="F7" s="46">
        <v>0</v>
      </c>
      <c r="G7" s="17">
        <v>0</v>
      </c>
    </row>
    <row r="8" spans="1:8" ht="37.5" hidden="1" customHeight="1" outlineLevel="1">
      <c r="A8" s="18" t="s">
        <v>17</v>
      </c>
      <c r="B8" s="19"/>
      <c r="C8" s="20"/>
      <c r="D8" s="47"/>
      <c r="E8" s="47"/>
      <c r="F8" s="47"/>
      <c r="G8" s="21"/>
      <c r="H8" s="12"/>
    </row>
    <row r="9" spans="1:8" ht="26.4" hidden="1" outlineLevel="1">
      <c r="A9" s="22" t="s">
        <v>18</v>
      </c>
      <c r="B9" s="19"/>
      <c r="C9" s="20"/>
      <c r="D9" s="47"/>
      <c r="E9" s="47"/>
      <c r="F9" s="47"/>
      <c r="G9" s="21"/>
      <c r="H9" s="12"/>
    </row>
    <row r="10" spans="1:8" ht="26.4" hidden="1" outlineLevel="1">
      <c r="A10" s="18" t="s">
        <v>13</v>
      </c>
      <c r="B10" s="19"/>
      <c r="C10" s="23"/>
      <c r="D10" s="48"/>
      <c r="E10" s="48"/>
      <c r="F10" s="48"/>
      <c r="G10" s="24"/>
      <c r="H10" s="12"/>
    </row>
    <row r="11" spans="1:8" ht="14.4" hidden="1" customHeight="1" outlineLevel="1">
      <c r="A11" s="18" t="s">
        <v>12</v>
      </c>
      <c r="B11" s="19"/>
      <c r="C11" s="23"/>
      <c r="D11" s="48"/>
      <c r="E11" s="48"/>
      <c r="F11" s="48"/>
      <c r="G11" s="24"/>
      <c r="H11" s="12"/>
    </row>
    <row r="12" spans="1:8" ht="30" customHeight="1" collapsed="1">
      <c r="A12" s="14" t="s">
        <v>15</v>
      </c>
      <c r="B12" s="25"/>
      <c r="C12" s="25"/>
      <c r="D12" s="49">
        <f>D13+D18+D34+D38+D46+D50+D42+D58</f>
        <v>2985398.79</v>
      </c>
      <c r="E12" s="49">
        <f>E13+E18+E34+E38+E46+E50+E42+E58</f>
        <v>3185560.95</v>
      </c>
      <c r="F12" s="49">
        <f>F13+F18+F34+F38+F46+F50+F42+F58</f>
        <v>3007151.3</v>
      </c>
      <c r="G12" s="13">
        <f>F12/E12*100</f>
        <v>94.39942751683968</v>
      </c>
      <c r="H12" s="12"/>
    </row>
    <row r="13" spans="1:8" ht="28.5" customHeight="1">
      <c r="A13" s="26" t="s">
        <v>26</v>
      </c>
      <c r="B13" s="27" t="s">
        <v>27</v>
      </c>
      <c r="C13" s="28"/>
      <c r="D13" s="50">
        <f t="shared" ref="D13:F16" si="0">D14</f>
        <v>581954</v>
      </c>
      <c r="E13" s="50">
        <f t="shared" si="0"/>
        <v>575443.81000000006</v>
      </c>
      <c r="F13" s="50">
        <f t="shared" si="0"/>
        <v>572435.31999999995</v>
      </c>
      <c r="G13" s="40">
        <f>F13/E13*100</f>
        <v>99.477187876953593</v>
      </c>
      <c r="H13" s="12"/>
    </row>
    <row r="14" spans="1:8" ht="18.75" customHeight="1">
      <c r="A14" s="29" t="s">
        <v>20</v>
      </c>
      <c r="B14" s="30" t="s">
        <v>28</v>
      </c>
      <c r="C14" s="31"/>
      <c r="D14" s="51">
        <f t="shared" si="0"/>
        <v>581954</v>
      </c>
      <c r="E14" s="51">
        <f t="shared" si="0"/>
        <v>575443.81000000006</v>
      </c>
      <c r="F14" s="51">
        <f t="shared" si="0"/>
        <v>572435.31999999995</v>
      </c>
      <c r="G14" s="32">
        <f>F14/E14*100</f>
        <v>99.477187876953593</v>
      </c>
      <c r="H14" s="12"/>
    </row>
    <row r="15" spans="1:8" ht="26.4">
      <c r="A15" s="33" t="s">
        <v>16</v>
      </c>
      <c r="B15" s="30" t="s">
        <v>29</v>
      </c>
      <c r="C15" s="31"/>
      <c r="D15" s="51">
        <f t="shared" si="0"/>
        <v>581954</v>
      </c>
      <c r="E15" s="51">
        <f t="shared" si="0"/>
        <v>575443.81000000006</v>
      </c>
      <c r="F15" s="51">
        <f t="shared" si="0"/>
        <v>572435.31999999995</v>
      </c>
      <c r="G15" s="32">
        <f t="shared" ref="G15:G64" si="1">F15/E15*100</f>
        <v>99.477187876953593</v>
      </c>
      <c r="H15" s="12"/>
    </row>
    <row r="16" spans="1:8" ht="62.25" customHeight="1">
      <c r="A16" s="33" t="s">
        <v>3</v>
      </c>
      <c r="B16" s="30" t="s">
        <v>29</v>
      </c>
      <c r="C16" s="34">
        <v>100</v>
      </c>
      <c r="D16" s="52">
        <f t="shared" si="0"/>
        <v>581954</v>
      </c>
      <c r="E16" s="52">
        <f t="shared" si="0"/>
        <v>575443.81000000006</v>
      </c>
      <c r="F16" s="52">
        <f t="shared" si="0"/>
        <v>572435.31999999995</v>
      </c>
      <c r="G16" s="32">
        <f t="shared" si="1"/>
        <v>99.477187876953593</v>
      </c>
      <c r="H16" s="12"/>
    </row>
    <row r="17" spans="1:8" ht="26.4">
      <c r="A17" s="35" t="s">
        <v>4</v>
      </c>
      <c r="B17" s="30" t="s">
        <v>29</v>
      </c>
      <c r="C17" s="36">
        <v>120</v>
      </c>
      <c r="D17" s="53">
        <v>581954</v>
      </c>
      <c r="E17" s="53">
        <v>575443.81000000006</v>
      </c>
      <c r="F17" s="53">
        <v>572435.31999999995</v>
      </c>
      <c r="G17" s="32">
        <f t="shared" si="1"/>
        <v>99.477187876953593</v>
      </c>
      <c r="H17" s="12"/>
    </row>
    <row r="18" spans="1:8" ht="27" customHeight="1">
      <c r="A18" s="37" t="s">
        <v>19</v>
      </c>
      <c r="B18" s="27" t="s">
        <v>30</v>
      </c>
      <c r="C18" s="28"/>
      <c r="D18" s="50">
        <f>D19+D24+D27</f>
        <v>2046548.6099999999</v>
      </c>
      <c r="E18" s="50">
        <f>E19+E24+E27</f>
        <v>2020866.1600000001</v>
      </c>
      <c r="F18" s="50">
        <f>F19+F24+F27</f>
        <v>1921520.7400000002</v>
      </c>
      <c r="G18" s="44">
        <f t="shared" si="1"/>
        <v>95.084017835203895</v>
      </c>
      <c r="H18" s="12"/>
    </row>
    <row r="19" spans="1:8" ht="31.5" customHeight="1">
      <c r="A19" s="29" t="s">
        <v>24</v>
      </c>
      <c r="B19" s="30" t="s">
        <v>31</v>
      </c>
      <c r="C19" s="34"/>
      <c r="D19" s="52">
        <f>D20+D22</f>
        <v>193080.61000000002</v>
      </c>
      <c r="E19" s="52">
        <f t="shared" ref="E19:F19" si="2">E20+E22</f>
        <v>193080.61</v>
      </c>
      <c r="F19" s="52">
        <f t="shared" si="2"/>
        <v>193080.61</v>
      </c>
      <c r="G19" s="32">
        <f t="shared" si="1"/>
        <v>100</v>
      </c>
      <c r="H19" s="12"/>
    </row>
    <row r="20" spans="1:8" ht="68.25" customHeight="1">
      <c r="A20" s="33" t="s">
        <v>3</v>
      </c>
      <c r="B20" s="30" t="s">
        <v>31</v>
      </c>
      <c r="C20" s="34">
        <v>100</v>
      </c>
      <c r="D20" s="52">
        <f>D21</f>
        <v>144914.17000000001</v>
      </c>
      <c r="E20" s="52">
        <f>E21</f>
        <v>127562.83</v>
      </c>
      <c r="F20" s="52">
        <f>F21</f>
        <v>127562.83</v>
      </c>
      <c r="G20" s="32">
        <f t="shared" si="1"/>
        <v>100</v>
      </c>
      <c r="H20" s="12"/>
    </row>
    <row r="21" spans="1:8" ht="26.4">
      <c r="A21" s="33" t="s">
        <v>4</v>
      </c>
      <c r="B21" s="30" t="s">
        <v>31</v>
      </c>
      <c r="C21" s="34">
        <v>120</v>
      </c>
      <c r="D21" s="52">
        <v>144914.17000000001</v>
      </c>
      <c r="E21" s="52">
        <v>127562.83</v>
      </c>
      <c r="F21" s="52">
        <v>127562.83</v>
      </c>
      <c r="G21" s="32">
        <f t="shared" si="1"/>
        <v>100</v>
      </c>
      <c r="H21" s="12"/>
    </row>
    <row r="22" spans="1:8" ht="26.4">
      <c r="A22" s="33" t="s">
        <v>10</v>
      </c>
      <c r="B22" s="30" t="s">
        <v>31</v>
      </c>
      <c r="C22" s="34">
        <v>200</v>
      </c>
      <c r="D22" s="52">
        <f>D23</f>
        <v>48166.44</v>
      </c>
      <c r="E22" s="52">
        <f t="shared" ref="E22:F22" si="3">E23</f>
        <v>65517.78</v>
      </c>
      <c r="F22" s="52">
        <f t="shared" si="3"/>
        <v>65517.78</v>
      </c>
      <c r="G22" s="32">
        <v>100</v>
      </c>
      <c r="H22" s="12"/>
    </row>
    <row r="23" spans="1:8" ht="26.4">
      <c r="A23" s="35" t="s">
        <v>9</v>
      </c>
      <c r="B23" s="30" t="s">
        <v>31</v>
      </c>
      <c r="C23" s="34">
        <v>240</v>
      </c>
      <c r="D23" s="52">
        <v>48166.44</v>
      </c>
      <c r="E23" s="52">
        <v>65517.78</v>
      </c>
      <c r="F23" s="52">
        <v>65517.78</v>
      </c>
      <c r="G23" s="32">
        <v>100</v>
      </c>
      <c r="H23" s="12"/>
    </row>
    <row r="24" spans="1:8" ht="66" customHeight="1">
      <c r="A24" s="33" t="s">
        <v>32</v>
      </c>
      <c r="B24" s="30" t="s">
        <v>33</v>
      </c>
      <c r="C24" s="31"/>
      <c r="D24" s="51">
        <f t="shared" ref="D24:F25" si="4">D25</f>
        <v>87500</v>
      </c>
      <c r="E24" s="51">
        <f t="shared" si="4"/>
        <v>87500</v>
      </c>
      <c r="F24" s="51">
        <f t="shared" si="4"/>
        <v>87500</v>
      </c>
      <c r="G24" s="32">
        <f t="shared" si="1"/>
        <v>100</v>
      </c>
      <c r="H24" s="12"/>
    </row>
    <row r="25" spans="1:8" ht="26.4">
      <c r="A25" s="33" t="s">
        <v>10</v>
      </c>
      <c r="B25" s="30" t="s">
        <v>33</v>
      </c>
      <c r="C25" s="31">
        <v>200</v>
      </c>
      <c r="D25" s="51">
        <f t="shared" si="4"/>
        <v>87500</v>
      </c>
      <c r="E25" s="51">
        <f t="shared" si="4"/>
        <v>87500</v>
      </c>
      <c r="F25" s="51">
        <f t="shared" si="4"/>
        <v>87500</v>
      </c>
      <c r="G25" s="32">
        <f t="shared" si="1"/>
        <v>100</v>
      </c>
      <c r="H25" s="12"/>
    </row>
    <row r="26" spans="1:8" ht="26.4">
      <c r="A26" s="35" t="s">
        <v>9</v>
      </c>
      <c r="B26" s="38" t="s">
        <v>33</v>
      </c>
      <c r="C26" s="39">
        <v>240</v>
      </c>
      <c r="D26" s="54">
        <v>87500</v>
      </c>
      <c r="E26" s="54">
        <v>87500</v>
      </c>
      <c r="F26" s="54">
        <v>87500</v>
      </c>
      <c r="G26" s="32">
        <f t="shared" si="1"/>
        <v>100</v>
      </c>
      <c r="H26" s="12"/>
    </row>
    <row r="27" spans="1:8" ht="26.4">
      <c r="A27" s="33" t="s">
        <v>16</v>
      </c>
      <c r="B27" s="30" t="s">
        <v>34</v>
      </c>
      <c r="C27" s="34"/>
      <c r="D27" s="52">
        <f>D28+D30+D32</f>
        <v>1765968</v>
      </c>
      <c r="E27" s="52">
        <f>E28+E30+E32</f>
        <v>1740285.55</v>
      </c>
      <c r="F27" s="52">
        <f>F28+F30+F32</f>
        <v>1640940.1300000001</v>
      </c>
      <c r="G27" s="32">
        <f t="shared" si="1"/>
        <v>94.291429932288992</v>
      </c>
      <c r="H27" s="12"/>
    </row>
    <row r="28" spans="1:8" ht="65.25" customHeight="1">
      <c r="A28" s="33" t="s">
        <v>3</v>
      </c>
      <c r="B28" s="30" t="s">
        <v>34</v>
      </c>
      <c r="C28" s="34">
        <v>100</v>
      </c>
      <c r="D28" s="52">
        <f>D29</f>
        <v>1432047</v>
      </c>
      <c r="E28" s="52">
        <f>E29</f>
        <v>1238974.55</v>
      </c>
      <c r="F28" s="52">
        <f>F29</f>
        <v>1179458.05</v>
      </c>
      <c r="G28" s="32">
        <f t="shared" si="1"/>
        <v>95.19630972242328</v>
      </c>
      <c r="H28" s="12"/>
    </row>
    <row r="29" spans="1:8" ht="26.4">
      <c r="A29" s="33" t="s">
        <v>4</v>
      </c>
      <c r="B29" s="30" t="s">
        <v>34</v>
      </c>
      <c r="C29" s="34">
        <v>120</v>
      </c>
      <c r="D29" s="52">
        <v>1432047</v>
      </c>
      <c r="E29" s="52">
        <v>1238974.55</v>
      </c>
      <c r="F29" s="52">
        <v>1179458.05</v>
      </c>
      <c r="G29" s="32">
        <f t="shared" si="1"/>
        <v>95.19630972242328</v>
      </c>
      <c r="H29" s="12"/>
    </row>
    <row r="30" spans="1:8" ht="26.4">
      <c r="A30" s="33" t="s">
        <v>10</v>
      </c>
      <c r="B30" s="30" t="s">
        <v>34</v>
      </c>
      <c r="C30" s="34">
        <v>200</v>
      </c>
      <c r="D30" s="52">
        <v>329505</v>
      </c>
      <c r="E30" s="52">
        <f>E31</f>
        <v>493945</v>
      </c>
      <c r="F30" s="52">
        <f>F31</f>
        <v>455111.84</v>
      </c>
      <c r="G30" s="32">
        <f t="shared" si="1"/>
        <v>92.138161131300052</v>
      </c>
      <c r="H30" s="12"/>
    </row>
    <row r="31" spans="1:8" ht="26.4">
      <c r="A31" s="33" t="s">
        <v>9</v>
      </c>
      <c r="B31" s="30" t="s">
        <v>34</v>
      </c>
      <c r="C31" s="34">
        <v>240</v>
      </c>
      <c r="D31" s="52">
        <v>329505</v>
      </c>
      <c r="E31" s="52">
        <v>493945</v>
      </c>
      <c r="F31" s="52">
        <v>455111.84</v>
      </c>
      <c r="G31" s="32">
        <f t="shared" si="1"/>
        <v>92.138161131300052</v>
      </c>
      <c r="H31" s="12"/>
    </row>
    <row r="32" spans="1:8">
      <c r="A32" s="33" t="s">
        <v>5</v>
      </c>
      <c r="B32" s="30" t="s">
        <v>34</v>
      </c>
      <c r="C32" s="34">
        <v>800</v>
      </c>
      <c r="D32" s="52">
        <f>D33</f>
        <v>4416</v>
      </c>
      <c r="E32" s="52">
        <f>E33</f>
        <v>7366</v>
      </c>
      <c r="F32" s="52">
        <f>F33</f>
        <v>6370.24</v>
      </c>
      <c r="G32" s="32">
        <f t="shared" si="1"/>
        <v>86.481672549551988</v>
      </c>
      <c r="H32" s="12"/>
    </row>
    <row r="33" spans="1:8" ht="15" customHeight="1">
      <c r="A33" s="33" t="s">
        <v>6</v>
      </c>
      <c r="B33" s="30" t="s">
        <v>34</v>
      </c>
      <c r="C33" s="34">
        <v>850</v>
      </c>
      <c r="D33" s="52">
        <v>4416</v>
      </c>
      <c r="E33" s="52">
        <v>7366</v>
      </c>
      <c r="F33" s="52">
        <v>6370.24</v>
      </c>
      <c r="G33" s="32">
        <f t="shared" si="1"/>
        <v>86.481672549551988</v>
      </c>
      <c r="H33" s="12"/>
    </row>
    <row r="34" spans="1:8" ht="30" customHeight="1">
      <c r="A34" s="26" t="s">
        <v>35</v>
      </c>
      <c r="B34" s="27" t="s">
        <v>37</v>
      </c>
      <c r="C34" s="28"/>
      <c r="D34" s="50">
        <f t="shared" ref="D34:F36" si="5">D35</f>
        <v>50000</v>
      </c>
      <c r="E34" s="50">
        <f t="shared" si="5"/>
        <v>50000</v>
      </c>
      <c r="F34" s="50">
        <f t="shared" si="5"/>
        <v>50000</v>
      </c>
      <c r="G34" s="44">
        <f t="shared" si="1"/>
        <v>100</v>
      </c>
      <c r="H34" s="12"/>
    </row>
    <row r="35" spans="1:8" ht="30.75" customHeight="1">
      <c r="A35" s="33" t="s">
        <v>36</v>
      </c>
      <c r="B35" s="30" t="s">
        <v>38</v>
      </c>
      <c r="C35" s="31"/>
      <c r="D35" s="51">
        <f t="shared" si="5"/>
        <v>50000</v>
      </c>
      <c r="E35" s="51">
        <f t="shared" si="5"/>
        <v>50000</v>
      </c>
      <c r="F35" s="51">
        <f t="shared" si="5"/>
        <v>50000</v>
      </c>
      <c r="G35" s="32">
        <f t="shared" si="1"/>
        <v>100</v>
      </c>
      <c r="H35" s="12"/>
    </row>
    <row r="36" spans="1:8" ht="18.75" customHeight="1">
      <c r="A36" s="33" t="s">
        <v>2</v>
      </c>
      <c r="B36" s="30" t="s">
        <v>38</v>
      </c>
      <c r="C36" s="31">
        <v>500</v>
      </c>
      <c r="D36" s="51">
        <f t="shared" si="5"/>
        <v>50000</v>
      </c>
      <c r="E36" s="51">
        <f t="shared" si="5"/>
        <v>50000</v>
      </c>
      <c r="F36" s="51">
        <f t="shared" si="5"/>
        <v>50000</v>
      </c>
      <c r="G36" s="32">
        <f t="shared" si="1"/>
        <v>100</v>
      </c>
      <c r="H36" s="12"/>
    </row>
    <row r="37" spans="1:8" ht="15.75" customHeight="1">
      <c r="A37" s="35" t="s">
        <v>7</v>
      </c>
      <c r="B37" s="38" t="s">
        <v>38</v>
      </c>
      <c r="C37" s="39">
        <v>540</v>
      </c>
      <c r="D37" s="54">
        <v>50000</v>
      </c>
      <c r="E37" s="54">
        <v>50000</v>
      </c>
      <c r="F37" s="54">
        <v>50000</v>
      </c>
      <c r="G37" s="32">
        <f t="shared" si="1"/>
        <v>100</v>
      </c>
      <c r="H37" s="12"/>
    </row>
    <row r="38" spans="1:8">
      <c r="A38" s="26" t="s">
        <v>21</v>
      </c>
      <c r="B38" s="27" t="s">
        <v>39</v>
      </c>
      <c r="C38" s="28"/>
      <c r="D38" s="50">
        <f t="shared" ref="D38:F40" si="6">D39</f>
        <v>5000</v>
      </c>
      <c r="E38" s="50">
        <f t="shared" si="6"/>
        <v>5000</v>
      </c>
      <c r="F38" s="50">
        <f t="shared" si="6"/>
        <v>0</v>
      </c>
      <c r="G38" s="44">
        <f t="shared" si="1"/>
        <v>0</v>
      </c>
      <c r="H38" s="12"/>
    </row>
    <row r="39" spans="1:8" ht="28.2" customHeight="1">
      <c r="A39" s="33" t="s">
        <v>11</v>
      </c>
      <c r="B39" s="30" t="s">
        <v>40</v>
      </c>
      <c r="C39" s="31"/>
      <c r="D39" s="51">
        <f t="shared" si="6"/>
        <v>5000</v>
      </c>
      <c r="E39" s="51">
        <f t="shared" si="6"/>
        <v>5000</v>
      </c>
      <c r="F39" s="51">
        <f t="shared" si="6"/>
        <v>0</v>
      </c>
      <c r="G39" s="32">
        <f t="shared" si="1"/>
        <v>0</v>
      </c>
      <c r="H39" s="12"/>
    </row>
    <row r="40" spans="1:8">
      <c r="A40" s="33" t="s">
        <v>5</v>
      </c>
      <c r="B40" s="30" t="s">
        <v>40</v>
      </c>
      <c r="C40" s="31">
        <v>800</v>
      </c>
      <c r="D40" s="51">
        <f t="shared" si="6"/>
        <v>5000</v>
      </c>
      <c r="E40" s="51">
        <f t="shared" si="6"/>
        <v>5000</v>
      </c>
      <c r="F40" s="51">
        <f t="shared" si="6"/>
        <v>0</v>
      </c>
      <c r="G40" s="32">
        <f t="shared" si="1"/>
        <v>0</v>
      </c>
      <c r="H40" s="12"/>
    </row>
    <row r="41" spans="1:8" ht="13.5" customHeight="1">
      <c r="A41" s="35" t="s">
        <v>8</v>
      </c>
      <c r="B41" s="30" t="s">
        <v>40</v>
      </c>
      <c r="C41" s="39">
        <v>870</v>
      </c>
      <c r="D41" s="54">
        <v>5000</v>
      </c>
      <c r="E41" s="54">
        <v>5000</v>
      </c>
      <c r="F41" s="54">
        <v>0</v>
      </c>
      <c r="G41" s="32">
        <f t="shared" si="1"/>
        <v>0</v>
      </c>
      <c r="H41" s="12"/>
    </row>
    <row r="42" spans="1:8" ht="18" customHeight="1">
      <c r="A42" s="41" t="s">
        <v>55</v>
      </c>
      <c r="B42" s="27" t="s">
        <v>56</v>
      </c>
      <c r="C42" s="59"/>
      <c r="D42" s="63">
        <v>0</v>
      </c>
      <c r="E42" s="63">
        <f>SUM(E44)</f>
        <v>80000</v>
      </c>
      <c r="F42" s="63">
        <f>SUM(F44)</f>
        <v>80000</v>
      </c>
      <c r="G42" s="64">
        <v>100</v>
      </c>
      <c r="H42" s="12"/>
    </row>
    <row r="43" spans="1:8" ht="28.5" customHeight="1">
      <c r="A43" s="57" t="s">
        <v>57</v>
      </c>
      <c r="B43" s="60" t="s">
        <v>58</v>
      </c>
      <c r="C43" s="58"/>
      <c r="D43" s="55">
        <v>0</v>
      </c>
      <c r="E43" s="55">
        <f>SUM(E44)</f>
        <v>80000</v>
      </c>
      <c r="F43" s="55">
        <f>SUM(F44)</f>
        <v>80000</v>
      </c>
      <c r="G43" s="61">
        <v>100</v>
      </c>
      <c r="H43" s="12"/>
    </row>
    <row r="44" spans="1:8" ht="27.75" customHeight="1">
      <c r="A44" s="33" t="s">
        <v>10</v>
      </c>
      <c r="B44" s="60" t="s">
        <v>58</v>
      </c>
      <c r="C44" s="58">
        <v>200</v>
      </c>
      <c r="D44" s="55">
        <v>0</v>
      </c>
      <c r="E44" s="55">
        <f>SUM(E45)</f>
        <v>80000</v>
      </c>
      <c r="F44" s="55">
        <f>SUM(F45)</f>
        <v>80000</v>
      </c>
      <c r="G44" s="61">
        <v>100</v>
      </c>
      <c r="H44" s="12"/>
    </row>
    <row r="45" spans="1:8" ht="31.5" customHeight="1">
      <c r="A45" s="33" t="s">
        <v>9</v>
      </c>
      <c r="B45" s="60" t="s">
        <v>58</v>
      </c>
      <c r="C45" s="58">
        <v>240</v>
      </c>
      <c r="D45" s="55">
        <v>0</v>
      </c>
      <c r="E45" s="55">
        <v>80000</v>
      </c>
      <c r="F45" s="55">
        <v>80000</v>
      </c>
      <c r="G45" s="61">
        <v>100</v>
      </c>
      <c r="H45" s="12"/>
    </row>
    <row r="46" spans="1:8" ht="25.5" customHeight="1">
      <c r="A46" s="37" t="s">
        <v>41</v>
      </c>
      <c r="B46" s="27" t="s">
        <v>43</v>
      </c>
      <c r="C46" s="28"/>
      <c r="D46" s="50">
        <f>D47</f>
        <v>40000</v>
      </c>
      <c r="E46" s="50">
        <f>E47</f>
        <v>41001</v>
      </c>
      <c r="F46" s="50">
        <f>F47</f>
        <v>41001</v>
      </c>
      <c r="G46" s="62">
        <f t="shared" si="1"/>
        <v>100</v>
      </c>
      <c r="H46" s="12"/>
    </row>
    <row r="47" spans="1:8" ht="42.75" customHeight="1">
      <c r="A47" s="29" t="s">
        <v>42</v>
      </c>
      <c r="B47" s="30" t="s">
        <v>44</v>
      </c>
      <c r="C47" s="31"/>
      <c r="D47" s="51">
        <f t="shared" ref="D47:F48" si="7">D48</f>
        <v>40000</v>
      </c>
      <c r="E47" s="51">
        <f t="shared" si="7"/>
        <v>41001</v>
      </c>
      <c r="F47" s="51">
        <f t="shared" si="7"/>
        <v>41001</v>
      </c>
      <c r="G47" s="32">
        <f t="shared" si="1"/>
        <v>100</v>
      </c>
      <c r="H47" s="12"/>
    </row>
    <row r="48" spans="1:8" ht="27" customHeight="1">
      <c r="A48" s="33" t="s">
        <v>10</v>
      </c>
      <c r="B48" s="30" t="s">
        <v>44</v>
      </c>
      <c r="C48" s="31">
        <v>200</v>
      </c>
      <c r="D48" s="51">
        <f t="shared" si="7"/>
        <v>40000</v>
      </c>
      <c r="E48" s="51">
        <f t="shared" si="7"/>
        <v>41001</v>
      </c>
      <c r="F48" s="51">
        <f t="shared" si="7"/>
        <v>41001</v>
      </c>
      <c r="G48" s="32">
        <f t="shared" si="1"/>
        <v>100</v>
      </c>
      <c r="H48" s="12"/>
    </row>
    <row r="49" spans="1:8" ht="27.75" customHeight="1">
      <c r="A49" s="33" t="s">
        <v>9</v>
      </c>
      <c r="B49" s="30" t="s">
        <v>44</v>
      </c>
      <c r="C49" s="31">
        <v>240</v>
      </c>
      <c r="D49" s="51">
        <v>40000</v>
      </c>
      <c r="E49" s="51">
        <v>41001</v>
      </c>
      <c r="F49" s="51">
        <v>41001</v>
      </c>
      <c r="G49" s="32">
        <f t="shared" si="1"/>
        <v>100</v>
      </c>
      <c r="H49" s="12"/>
    </row>
    <row r="50" spans="1:8" ht="32.25" customHeight="1">
      <c r="A50" s="41" t="s">
        <v>45</v>
      </c>
      <c r="B50" s="27" t="s">
        <v>48</v>
      </c>
      <c r="C50" s="28"/>
      <c r="D50" s="50">
        <f>D51</f>
        <v>259896.18</v>
      </c>
      <c r="E50" s="50">
        <f>E51</f>
        <v>411250.98</v>
      </c>
      <c r="F50" s="50">
        <f>F51</f>
        <v>340195.24</v>
      </c>
      <c r="G50" s="44">
        <f t="shared" si="1"/>
        <v>82.722049683626281</v>
      </c>
      <c r="H50" s="12"/>
    </row>
    <row r="51" spans="1:8" ht="14.25" customHeight="1">
      <c r="A51" s="42" t="s">
        <v>46</v>
      </c>
      <c r="B51" s="43" t="s">
        <v>49</v>
      </c>
      <c r="C51" s="28"/>
      <c r="D51" s="56">
        <f>D52+D55</f>
        <v>259896.18</v>
      </c>
      <c r="E51" s="56">
        <f>E52+E55</f>
        <v>411250.98</v>
      </c>
      <c r="F51" s="56">
        <f>F52+F55</f>
        <v>340195.24</v>
      </c>
      <c r="G51" s="32">
        <f t="shared" si="1"/>
        <v>82.722049683626281</v>
      </c>
      <c r="H51" s="12"/>
    </row>
    <row r="52" spans="1:8" ht="13.5" customHeight="1">
      <c r="A52" s="33" t="s">
        <v>47</v>
      </c>
      <c r="B52" s="30" t="s">
        <v>50</v>
      </c>
      <c r="C52" s="34"/>
      <c r="D52" s="52">
        <f t="shared" ref="D52:F53" si="8">D53</f>
        <v>171000</v>
      </c>
      <c r="E52" s="52">
        <f t="shared" si="8"/>
        <v>229165.22</v>
      </c>
      <c r="F52" s="52">
        <f t="shared" si="8"/>
        <v>200812.29</v>
      </c>
      <c r="G52" s="32">
        <f t="shared" si="1"/>
        <v>87.627734260897</v>
      </c>
      <c r="H52" s="12"/>
    </row>
    <row r="53" spans="1:8" ht="24" customHeight="1">
      <c r="A53" s="33" t="s">
        <v>10</v>
      </c>
      <c r="B53" s="30" t="s">
        <v>50</v>
      </c>
      <c r="C53" s="34">
        <v>200</v>
      </c>
      <c r="D53" s="52">
        <f t="shared" si="8"/>
        <v>171000</v>
      </c>
      <c r="E53" s="52">
        <f t="shared" si="8"/>
        <v>229165.22</v>
      </c>
      <c r="F53" s="52">
        <f t="shared" si="8"/>
        <v>200812.29</v>
      </c>
      <c r="G53" s="32">
        <f t="shared" si="1"/>
        <v>87.627734260897</v>
      </c>
      <c r="H53" s="12"/>
    </row>
    <row r="54" spans="1:8" ht="25.5" customHeight="1">
      <c r="A54" s="33" t="s">
        <v>9</v>
      </c>
      <c r="B54" s="30" t="s">
        <v>50</v>
      </c>
      <c r="C54" s="34">
        <v>240</v>
      </c>
      <c r="D54" s="52">
        <v>171000</v>
      </c>
      <c r="E54" s="52">
        <v>229165.22</v>
      </c>
      <c r="F54" s="52">
        <v>200812.29</v>
      </c>
      <c r="G54" s="32">
        <f t="shared" si="1"/>
        <v>87.627734260897</v>
      </c>
      <c r="H54" s="12"/>
    </row>
    <row r="55" spans="1:8" ht="26.25" customHeight="1">
      <c r="A55" s="33" t="s">
        <v>22</v>
      </c>
      <c r="B55" s="30" t="s">
        <v>51</v>
      </c>
      <c r="C55" s="34"/>
      <c r="D55" s="52">
        <f t="shared" ref="D55:F55" si="9">D56</f>
        <v>88896.18</v>
      </c>
      <c r="E55" s="52">
        <f t="shared" si="9"/>
        <v>182085.76000000001</v>
      </c>
      <c r="F55" s="52">
        <f t="shared" si="9"/>
        <v>139382.95000000001</v>
      </c>
      <c r="G55" s="32">
        <f t="shared" si="1"/>
        <v>76.547968385885866</v>
      </c>
      <c r="H55" s="12"/>
    </row>
    <row r="56" spans="1:8" ht="27" customHeight="1">
      <c r="A56" s="33" t="s">
        <v>10</v>
      </c>
      <c r="B56" s="30" t="s">
        <v>51</v>
      </c>
      <c r="C56" s="34">
        <v>200</v>
      </c>
      <c r="D56" s="52">
        <f>D57</f>
        <v>88896.18</v>
      </c>
      <c r="E56" s="52">
        <f>E57</f>
        <v>182085.76000000001</v>
      </c>
      <c r="F56" s="52">
        <f>F57</f>
        <v>139382.95000000001</v>
      </c>
      <c r="G56" s="32">
        <f t="shared" si="1"/>
        <v>76.547968385885866</v>
      </c>
      <c r="H56" s="12"/>
    </row>
    <row r="57" spans="1:8" ht="27" customHeight="1">
      <c r="A57" s="35" t="s">
        <v>9</v>
      </c>
      <c r="B57" s="30" t="s">
        <v>51</v>
      </c>
      <c r="C57" s="36">
        <v>240</v>
      </c>
      <c r="D57" s="53">
        <v>88896.18</v>
      </c>
      <c r="E57" s="53">
        <v>182085.76000000001</v>
      </c>
      <c r="F57" s="53">
        <v>139382.95000000001</v>
      </c>
      <c r="G57" s="32">
        <f t="shared" ref="G57" si="10">F57/E57*100</f>
        <v>76.547968385885866</v>
      </c>
      <c r="H57" s="12"/>
    </row>
    <row r="58" spans="1:8" ht="15.75" customHeight="1">
      <c r="A58" s="65" t="s">
        <v>62</v>
      </c>
      <c r="B58" s="66"/>
      <c r="C58" s="67"/>
      <c r="D58" s="68">
        <f>SUM(D60)</f>
        <v>2000</v>
      </c>
      <c r="E58" s="68">
        <f>SUM(E61)</f>
        <v>1999</v>
      </c>
      <c r="F58" s="68">
        <f>SUM(F60)</f>
        <v>1999</v>
      </c>
      <c r="G58" s="44">
        <v>100</v>
      </c>
      <c r="H58" s="12"/>
    </row>
    <row r="59" spans="1:8" ht="16.5" customHeight="1">
      <c r="A59" s="65" t="s">
        <v>63</v>
      </c>
      <c r="B59" s="66"/>
      <c r="C59" s="67"/>
      <c r="D59" s="68">
        <f>SUM(D61)</f>
        <v>2000</v>
      </c>
      <c r="E59" s="68">
        <f>SUM(E61)</f>
        <v>1999</v>
      </c>
      <c r="F59" s="68">
        <f>SUM(F60)</f>
        <v>1999</v>
      </c>
      <c r="G59" s="44">
        <v>100</v>
      </c>
      <c r="H59" s="12"/>
    </row>
    <row r="60" spans="1:8" ht="18" customHeight="1">
      <c r="A60" s="42" t="s">
        <v>64</v>
      </c>
      <c r="B60" s="43" t="s">
        <v>66</v>
      </c>
      <c r="C60" s="36"/>
      <c r="D60" s="53">
        <f t="shared" ref="D60:E62" si="11">SUM(D61)</f>
        <v>2000</v>
      </c>
      <c r="E60" s="53">
        <f t="shared" si="11"/>
        <v>1999</v>
      </c>
      <c r="F60" s="53">
        <f>SUM(F61)</f>
        <v>1999</v>
      </c>
      <c r="G60" s="32">
        <v>100</v>
      </c>
      <c r="H60" s="12"/>
    </row>
    <row r="61" spans="1:8" ht="27" customHeight="1">
      <c r="A61" s="33" t="s">
        <v>65</v>
      </c>
      <c r="B61" s="30" t="s">
        <v>67</v>
      </c>
      <c r="C61" s="36"/>
      <c r="D61" s="53">
        <f t="shared" si="11"/>
        <v>2000</v>
      </c>
      <c r="E61" s="53">
        <f t="shared" si="11"/>
        <v>1999</v>
      </c>
      <c r="F61" s="53">
        <f>SUM(F62)</f>
        <v>1999</v>
      </c>
      <c r="G61" s="32">
        <v>100</v>
      </c>
      <c r="H61" s="12"/>
    </row>
    <row r="62" spans="1:8" ht="27" customHeight="1">
      <c r="A62" s="33" t="s">
        <v>10</v>
      </c>
      <c r="B62" s="30" t="s">
        <v>67</v>
      </c>
      <c r="C62" s="36">
        <v>200</v>
      </c>
      <c r="D62" s="53">
        <f t="shared" si="11"/>
        <v>2000</v>
      </c>
      <c r="E62" s="53">
        <f t="shared" si="11"/>
        <v>1999</v>
      </c>
      <c r="F62" s="53">
        <f>SUM(F63)</f>
        <v>1999</v>
      </c>
      <c r="G62" s="32">
        <v>100</v>
      </c>
      <c r="H62" s="12"/>
    </row>
    <row r="63" spans="1:8" ht="26.4">
      <c r="A63" s="35" t="s">
        <v>9</v>
      </c>
      <c r="B63" s="30" t="s">
        <v>67</v>
      </c>
      <c r="C63" s="36">
        <v>240</v>
      </c>
      <c r="D63" s="53">
        <v>2000</v>
      </c>
      <c r="E63" s="53">
        <v>1999</v>
      </c>
      <c r="F63" s="53">
        <v>1999</v>
      </c>
      <c r="G63" s="32">
        <f t="shared" si="1"/>
        <v>100</v>
      </c>
      <c r="H63" s="12"/>
    </row>
    <row r="64" spans="1:8" ht="18" customHeight="1">
      <c r="A64" s="69" t="s">
        <v>14</v>
      </c>
      <c r="B64" s="70"/>
      <c r="C64" s="71"/>
      <c r="D64" s="49">
        <f>D7+D12</f>
        <v>2985398.79</v>
      </c>
      <c r="E64" s="49">
        <f>E7+E12</f>
        <v>3185560.95</v>
      </c>
      <c r="F64" s="49">
        <f>F7+F12</f>
        <v>3007151.3</v>
      </c>
      <c r="G64" s="45">
        <f t="shared" si="1"/>
        <v>94.39942751683968</v>
      </c>
      <c r="H64" s="12"/>
    </row>
    <row r="65" spans="1:7">
      <c r="A65" s="3"/>
      <c r="B65" s="4"/>
      <c r="C65" s="5"/>
      <c r="D65" s="5"/>
      <c r="E65" s="5"/>
      <c r="F65" s="5"/>
      <c r="G65" s="5"/>
    </row>
    <row r="66" spans="1:7">
      <c r="A66" s="6"/>
      <c r="B66" s="7"/>
      <c r="C66" s="8"/>
      <c r="D66" s="8"/>
      <c r="E66" s="8"/>
      <c r="F66" s="8"/>
      <c r="G66" s="8"/>
    </row>
    <row r="67" spans="1:7">
      <c r="A67" s="6"/>
      <c r="B67" s="7"/>
      <c r="C67" s="8"/>
      <c r="D67" s="8"/>
      <c r="E67" s="8"/>
      <c r="F67" s="8"/>
      <c r="G67" s="8"/>
    </row>
    <row r="68" spans="1:7">
      <c r="A68" s="6"/>
      <c r="B68" s="7"/>
      <c r="C68" s="8"/>
      <c r="D68" s="8"/>
      <c r="E68" s="8"/>
      <c r="F68" s="8"/>
      <c r="G68" s="8"/>
    </row>
    <row r="69" spans="1:7">
      <c r="A69" s="6"/>
      <c r="B69" s="7"/>
      <c r="C69" s="8"/>
      <c r="D69" s="8"/>
      <c r="E69" s="8"/>
      <c r="F69" s="8"/>
      <c r="G69" s="8"/>
    </row>
    <row r="70" spans="1:7">
      <c r="A70" s="9"/>
      <c r="B70" s="10"/>
      <c r="C70" s="11"/>
      <c r="D70" s="11"/>
      <c r="E70" s="11"/>
      <c r="F70" s="11"/>
      <c r="G70" s="11"/>
    </row>
  </sheetData>
  <mergeCells count="12">
    <mergeCell ref="B1:G1"/>
    <mergeCell ref="G5:G6"/>
    <mergeCell ref="B3:G3"/>
    <mergeCell ref="B2:G2"/>
    <mergeCell ref="E5:E6"/>
    <mergeCell ref="D5:D6"/>
    <mergeCell ref="F5:F6"/>
    <mergeCell ref="A64:C64"/>
    <mergeCell ref="A4:G4"/>
    <mergeCell ref="A5:A6"/>
    <mergeCell ref="B5:B6"/>
    <mergeCell ref="C5:C6"/>
  </mergeCells>
  <pageMargins left="0.70866141732283472" right="0.31496062992125984" top="0.47244094488188981" bottom="0.47244094488188981" header="0.31496062992125984" footer="0.31496062992125984"/>
  <pageSetup paperSize="9" scale="8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 № 3 программы</vt:lpstr>
      <vt:lpstr>'Прилож № 3 программы'!Заголовки_для_печати</vt:lpstr>
      <vt:lpstr>'Прилож № 3 программы'!Область_печати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2024-03-15T09:01:33Z</dcterms:modified>
</cp:coreProperties>
</file>