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3256" windowHeight="13176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2'!$C$6:$F$72</definedName>
    <definedName name="_xlnm.Print_Titles" localSheetId="0">'Приложение № 2'!$5:$6</definedName>
    <definedName name="_xlnm.Print_Area" localSheetId="0">'Приложение № 2'!$A$1:$J$72</definedName>
  </definedNames>
  <calcPr calcId="124519"/>
</workbook>
</file>

<file path=xl/calcChain.xml><?xml version="1.0" encoding="utf-8"?>
<calcChain xmlns="http://schemas.openxmlformats.org/spreadsheetml/2006/main">
  <c r="I66" i="1"/>
  <c r="I67"/>
  <c r="I68"/>
  <c r="I69"/>
  <c r="I70"/>
  <c r="I64"/>
  <c r="H70"/>
  <c r="H69" s="1"/>
  <c r="H68" s="1"/>
  <c r="H64"/>
  <c r="G66"/>
  <c r="G67"/>
  <c r="G68"/>
  <c r="G69"/>
  <c r="G70"/>
  <c r="H67" l="1"/>
  <c r="H66"/>
  <c r="G64" l="1"/>
  <c r="J65"/>
  <c r="I39" l="1"/>
  <c r="I37" s="1"/>
  <c r="H39"/>
  <c r="H37" s="1"/>
  <c r="H25"/>
  <c r="I25"/>
  <c r="J71"/>
  <c r="J62"/>
  <c r="J55"/>
  <c r="J47"/>
  <c r="J36"/>
  <c r="J31"/>
  <c r="J26"/>
  <c r="J24"/>
  <c r="J22"/>
  <c r="J19"/>
  <c r="J14"/>
  <c r="I48"/>
  <c r="H48"/>
  <c r="G48"/>
  <c r="I63"/>
  <c r="I61"/>
  <c r="I60" s="1"/>
  <c r="I54"/>
  <c r="I53" s="1"/>
  <c r="I52" s="1"/>
  <c r="I51" s="1"/>
  <c r="I50" s="1"/>
  <c r="I46"/>
  <c r="I35"/>
  <c r="I34" s="1"/>
  <c r="I33" s="1"/>
  <c r="I32" s="1"/>
  <c r="I30"/>
  <c r="I23"/>
  <c r="I21"/>
  <c r="I18"/>
  <c r="I17" s="1"/>
  <c r="I13"/>
  <c r="H63"/>
  <c r="H61"/>
  <c r="H60" s="1"/>
  <c r="H54"/>
  <c r="H53" s="1"/>
  <c r="H52" s="1"/>
  <c r="H51" s="1"/>
  <c r="H46"/>
  <c r="H35"/>
  <c r="H34" s="1"/>
  <c r="H33" s="1"/>
  <c r="H32" s="1"/>
  <c r="H30"/>
  <c r="H29" s="1"/>
  <c r="H28" s="1"/>
  <c r="H27" s="1"/>
  <c r="H23"/>
  <c r="H21"/>
  <c r="H18"/>
  <c r="H17" s="1"/>
  <c r="H13"/>
  <c r="H12" s="1"/>
  <c r="G63"/>
  <c r="G61"/>
  <c r="G60" s="1"/>
  <c r="G54"/>
  <c r="G53" s="1"/>
  <c r="G52" s="1"/>
  <c r="G51" s="1"/>
  <c r="G46"/>
  <c r="G35"/>
  <c r="G34" s="1"/>
  <c r="G33" s="1"/>
  <c r="G32" s="1"/>
  <c r="G30"/>
  <c r="G29" s="1"/>
  <c r="G28" s="1"/>
  <c r="G27" s="1"/>
  <c r="G25"/>
  <c r="G23"/>
  <c r="G21"/>
  <c r="G18"/>
  <c r="G17" s="1"/>
  <c r="G13"/>
  <c r="G12" s="1"/>
  <c r="G11" s="1"/>
  <c r="G10" s="1"/>
  <c r="G9" s="1"/>
  <c r="G45" l="1"/>
  <c r="G44" s="1"/>
  <c r="G43" s="1"/>
  <c r="G42" s="1"/>
  <c r="H20"/>
  <c r="H16" s="1"/>
  <c r="H15" s="1"/>
  <c r="H11"/>
  <c r="H10" s="1"/>
  <c r="H9" s="1"/>
  <c r="G50"/>
  <c r="H50"/>
  <c r="I20"/>
  <c r="I16" s="1"/>
  <c r="J21"/>
  <c r="H45"/>
  <c r="I45"/>
  <c r="I44" s="1"/>
  <c r="J32"/>
  <c r="J23"/>
  <c r="J60"/>
  <c r="J34"/>
  <c r="J64"/>
  <c r="J25"/>
  <c r="J63"/>
  <c r="J13"/>
  <c r="J30"/>
  <c r="J17"/>
  <c r="J51"/>
  <c r="J35"/>
  <c r="G20"/>
  <c r="G16" s="1"/>
  <c r="G15" s="1"/>
  <c r="G8" s="1"/>
  <c r="J18"/>
  <c r="J52"/>
  <c r="J53"/>
  <c r="I12"/>
  <c r="I29"/>
  <c r="J54"/>
  <c r="J61"/>
  <c r="J33"/>
  <c r="J46"/>
  <c r="G59"/>
  <c r="I59"/>
  <c r="H59"/>
  <c r="H58" s="1"/>
  <c r="H8" l="1"/>
  <c r="H7" s="1"/>
  <c r="J50"/>
  <c r="J20"/>
  <c r="J45"/>
  <c r="H44"/>
  <c r="H43" s="1"/>
  <c r="H42" s="1"/>
  <c r="G57"/>
  <c r="G56" s="1"/>
  <c r="G58"/>
  <c r="I11"/>
  <c r="J12"/>
  <c r="I43"/>
  <c r="I28"/>
  <c r="J29"/>
  <c r="I15"/>
  <c r="J15" s="1"/>
  <c r="J16"/>
  <c r="I58"/>
  <c r="J58" s="1"/>
  <c r="J59"/>
  <c r="I57"/>
  <c r="H57"/>
  <c r="H56" s="1"/>
  <c r="H72" l="1"/>
  <c r="J44"/>
  <c r="I27"/>
  <c r="J27" s="1"/>
  <c r="J28"/>
  <c r="I10"/>
  <c r="J11"/>
  <c r="I42"/>
  <c r="J42" s="1"/>
  <c r="J43"/>
  <c r="I56"/>
  <c r="J57"/>
  <c r="J56" l="1"/>
  <c r="I9"/>
  <c r="I8" s="1"/>
  <c r="I7" s="1"/>
  <c r="J10"/>
  <c r="J9" l="1"/>
  <c r="J8" l="1"/>
  <c r="I72" l="1"/>
  <c r="J72" s="1"/>
  <c r="J7"/>
  <c r="G7"/>
  <c r="G72" s="1"/>
</calcChain>
</file>

<file path=xl/sharedStrings.xml><?xml version="1.0" encoding="utf-8"?>
<sst xmlns="http://schemas.openxmlformats.org/spreadsheetml/2006/main" count="258" uniqueCount="91">
  <si>
    <t>Наименование показателей</t>
  </si>
  <si>
    <t>Глава</t>
  </si>
  <si>
    <t>Целевая статья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</si>
  <si>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</si>
  <si>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</si>
  <si>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</si>
  <si>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</si>
  <si>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Жилищно-коммунальное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</si>
  <si>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</si>
  <si>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</si>
  <si>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</si>
  <si>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</si>
  <si>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</si>
  <si>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</si>
  <si>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</si>
  <si>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</si>
  <si>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</si>
  <si>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</si>
  <si>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</si>
  <si>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</si>
  <si>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</si>
  <si>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</si>
  <si>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</si>
  <si>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</si>
  <si>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01</t>
  </si>
  <si>
    <t>Раздел</t>
  </si>
  <si>
    <t>Подраздел</t>
  </si>
  <si>
    <t>00</t>
  </si>
  <si>
    <t>02</t>
  </si>
  <si>
    <t>03</t>
  </si>
  <si>
    <t>04</t>
  </si>
  <si>
    <t>06</t>
  </si>
  <si>
    <t>11</t>
  </si>
  <si>
    <t>10</t>
  </si>
  <si>
    <t>05</t>
  </si>
  <si>
    <t>ВСЕГО РАСХОДОВ</t>
  </si>
  <si>
    <t>Расходы на содержание органов местного самоуправления и обеспечение их функций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</si>
  <si>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</si>
  <si>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</si>
  <si>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Резервный фонд</t>
  </si>
  <si>
    <t>Осуществление прочих мероприятий по благоустройству поселений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</si>
  <si>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</si>
  <si>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чрезвычайных ситуаций природного и техногенного характера, пожарная безопасность</t>
  </si>
  <si>
    <t>71 1 00 0000</t>
  </si>
  <si>
    <t>71 1 00 90010</t>
  </si>
  <si>
    <t>74  0 00 00000</t>
  </si>
  <si>
    <t>74 0 00 00000</t>
  </si>
  <si>
    <t>74 0 00 90010</t>
  </si>
  <si>
    <t>Осуществление преданных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</si>
  <si>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74 0 00 78793</t>
  </si>
  <si>
    <t>75 0 00 00000</t>
  </si>
  <si>
    <t>75 0 00 98010</t>
  </si>
  <si>
    <t>76 0 00 00000</t>
  </si>
  <si>
    <t>76 0 00 91010</t>
  </si>
  <si>
    <t>74 0 00  51180</t>
  </si>
  <si>
    <t xml:space="preserve"> 80 2 00 91530</t>
  </si>
  <si>
    <t xml:space="preserve"> 82 0 00 00000</t>
  </si>
  <si>
    <t>Уличное освещение</t>
  </si>
  <si>
    <t>82 3 00 93520</t>
  </si>
  <si>
    <t xml:space="preserve"> 82 3 00 93590</t>
  </si>
  <si>
    <t>Обеспечение функционирования  главы муниципального образования  и его заместителей</t>
  </si>
  <si>
    <t>Обеспечение деятельности контрольно-ревизионной комиссии</t>
  </si>
  <si>
    <t>Межбюджетные трансферты по передаче  полномочий контрольно-счетного органа</t>
  </si>
  <si>
    <t>Обеспечение первичных мер пожарной безопасности в границах населенных пунктов поселения</t>
  </si>
  <si>
    <t xml:space="preserve"> 80 2 00 00000</t>
  </si>
  <si>
    <t xml:space="preserve"> Мероприятия  по обеспечению первичных мер пожарной безопасности в границах населенных пунктов поселения, осуществляемые органами местного самоуправления</t>
  </si>
  <si>
    <t xml:space="preserve"> 82 3 00 00000</t>
  </si>
  <si>
    <t xml:space="preserve">Непрограммные расходы в области благоустройства  
и жилищно – коммунального хозяйства
</t>
  </si>
  <si>
    <t>Непрограммные расходы в области благоустройства</t>
  </si>
  <si>
    <t>Приложение № 2</t>
  </si>
  <si>
    <t>71 0 00 00000</t>
  </si>
  <si>
    <t>Процент испол нения</t>
  </si>
  <si>
    <t>Исполнено,  рублей</t>
  </si>
  <si>
    <t xml:space="preserve">  Мероприятия в сфере общегосударственных вопросов, осуществляемые муниципальными органами</t>
  </si>
  <si>
    <t>13</t>
  </si>
  <si>
    <t>77 0 00 90550</t>
  </si>
  <si>
    <t>Другие общегосударственные вопросы</t>
  </si>
  <si>
    <t>77 0 00 00000</t>
  </si>
  <si>
    <t>Мероприятия в сфере общегосударственных вопросов</t>
  </si>
  <si>
    <t xml:space="preserve">Отчет об исполнении по ведомственной структуре расходов бюджета сельского поселения "Куликовское"  Красноборского муниципального района Архангельской области и распределении бюджетных ассигнований по разделам, подразделам, целевым статьям и группам и  подгруппам видов расходов  за 2023 год </t>
  </si>
  <si>
    <t>Утвержденный бюджет реш.46 от 22.12.2022 г,  рублей</t>
  </si>
  <si>
    <t>Утвержденный бюджет реш.66 от 26.12.2023 г, тыс. рублей</t>
  </si>
  <si>
    <t>84 0 00 90530</t>
  </si>
  <si>
    <t>Физическая культура и спорт</t>
  </si>
  <si>
    <t>Физическая культура</t>
  </si>
  <si>
    <t>Мероприятия в сфере физической культуры и спорта</t>
  </si>
  <si>
    <t>84 0 00 00000</t>
  </si>
  <si>
    <t>Осуществление мероприятий в сфере физической культуры и спорта</t>
  </si>
  <si>
    <t>Администрация сельского поселения "Куликовское"  Красноборского муниципального района Архангельской области</t>
  </si>
  <si>
    <t>от     2024 года №</t>
  </si>
  <si>
    <t>к решению Собрания депутатов Красноборского муниципального округа</t>
  </si>
</sst>
</file>

<file path=xl/styles.xml><?xml version="1.0" encoding="utf-8"?>
<styleSheet xmlns="http://schemas.openxmlformats.org/spreadsheetml/2006/main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67" fontId="1" fillId="0" borderId="0" xfId="0" applyNumberFormat="1" applyFont="1"/>
    <xf numFmtId="167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7" fontId="2" fillId="2" borderId="0" xfId="0" applyNumberFormat="1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/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166" fontId="12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0" fontId="11" fillId="2" borderId="6" xfId="0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6" fontId="13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L80"/>
  <sheetViews>
    <sheetView tabSelected="1" zoomScaleSheetLayoutView="108" workbookViewId="0">
      <selection activeCell="A4" sqref="A4:J4"/>
    </sheetView>
  </sheetViews>
  <sheetFormatPr defaultColWidth="9.109375" defaultRowHeight="15.6"/>
  <cols>
    <col min="1" max="1" width="40.88671875" style="2" customWidth="1"/>
    <col min="2" max="2" width="5.6640625" style="2" customWidth="1"/>
    <col min="3" max="3" width="5.5546875" style="6" customWidth="1"/>
    <col min="4" max="4" width="5.5546875" style="2" customWidth="1"/>
    <col min="5" max="5" width="13" style="2" customWidth="1"/>
    <col min="6" max="6" width="7" style="2" customWidth="1"/>
    <col min="7" max="7" width="11.88671875" style="2" customWidth="1"/>
    <col min="8" max="8" width="12.5546875" style="2" customWidth="1"/>
    <col min="9" max="9" width="13" style="2" customWidth="1"/>
    <col min="10" max="10" width="6.88671875" style="2" customWidth="1"/>
    <col min="11" max="11" width="2.5546875" style="2" customWidth="1"/>
    <col min="12" max="12" width="12" style="2" customWidth="1"/>
    <col min="13" max="16384" width="9.109375" style="2"/>
  </cols>
  <sheetData>
    <row r="1" spans="1:12" ht="14.4" customHeight="1">
      <c r="A1" s="12"/>
      <c r="B1" s="13"/>
      <c r="C1" s="14"/>
      <c r="D1" s="13"/>
      <c r="E1" s="97" t="s">
        <v>69</v>
      </c>
      <c r="F1" s="98"/>
      <c r="G1" s="98"/>
      <c r="H1" s="98"/>
      <c r="I1" s="98"/>
      <c r="J1" s="98"/>
    </row>
    <row r="2" spans="1:12" ht="12" customHeight="1">
      <c r="A2" s="97" t="s">
        <v>90</v>
      </c>
      <c r="B2" s="98"/>
      <c r="C2" s="98"/>
      <c r="D2" s="98"/>
      <c r="E2" s="98"/>
      <c r="F2" s="98"/>
      <c r="G2" s="98"/>
      <c r="H2" s="98"/>
      <c r="I2" s="98"/>
      <c r="J2" s="98"/>
    </row>
    <row r="3" spans="1:12" ht="15.6" customHeight="1">
      <c r="A3" s="12"/>
      <c r="B3" s="97" t="s">
        <v>89</v>
      </c>
      <c r="C3" s="99"/>
      <c r="D3" s="99"/>
      <c r="E3" s="99"/>
      <c r="F3" s="99"/>
      <c r="G3" s="99"/>
      <c r="H3" s="99"/>
      <c r="I3" s="99"/>
      <c r="J3" s="99"/>
    </row>
    <row r="4" spans="1:12" ht="66.900000000000006" customHeight="1">
      <c r="A4" s="101" t="s">
        <v>79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2" ht="17.399999999999999" customHeight="1">
      <c r="A5" s="102" t="s">
        <v>0</v>
      </c>
      <c r="B5" s="103" t="s">
        <v>1</v>
      </c>
      <c r="C5" s="104" t="s">
        <v>25</v>
      </c>
      <c r="D5" s="102" t="s">
        <v>26</v>
      </c>
      <c r="E5" s="102" t="s">
        <v>2</v>
      </c>
      <c r="F5" s="102" t="s">
        <v>3</v>
      </c>
      <c r="G5" s="105" t="s">
        <v>80</v>
      </c>
      <c r="H5" s="105" t="s">
        <v>81</v>
      </c>
      <c r="I5" s="105" t="s">
        <v>72</v>
      </c>
      <c r="J5" s="105" t="s">
        <v>71</v>
      </c>
    </row>
    <row r="6" spans="1:12" ht="38.25" customHeight="1">
      <c r="A6" s="102"/>
      <c r="B6" s="103"/>
      <c r="C6" s="104"/>
      <c r="D6" s="102"/>
      <c r="E6" s="102"/>
      <c r="F6" s="102"/>
      <c r="G6" s="106"/>
      <c r="H6" s="106"/>
      <c r="I6" s="106"/>
      <c r="J6" s="106"/>
      <c r="K6" s="3"/>
    </row>
    <row r="7" spans="1:12" ht="49.5" customHeight="1">
      <c r="A7" s="15" t="s">
        <v>88</v>
      </c>
      <c r="B7" s="16">
        <v>807</v>
      </c>
      <c r="C7" s="17"/>
      <c r="D7" s="18"/>
      <c r="E7" s="19"/>
      <c r="F7" s="20"/>
      <c r="G7" s="66">
        <f>G8+G42+G50+G56+G66</f>
        <v>2985398.79</v>
      </c>
      <c r="H7" s="66">
        <f>H8+H42+H50+H56+H66</f>
        <v>3185560.95</v>
      </c>
      <c r="I7" s="66">
        <f>SUM(I8+I42+I50+I56+I66)</f>
        <v>3007151.3</v>
      </c>
      <c r="J7" s="21">
        <f>I7/H7*100</f>
        <v>94.39942751683968</v>
      </c>
      <c r="K7" s="1"/>
    </row>
    <row r="8" spans="1:12" ht="21.75" customHeight="1">
      <c r="A8" s="15" t="s">
        <v>4</v>
      </c>
      <c r="B8" s="16">
        <v>807</v>
      </c>
      <c r="C8" s="22" t="s">
        <v>24</v>
      </c>
      <c r="D8" s="22" t="s">
        <v>27</v>
      </c>
      <c r="E8" s="23"/>
      <c r="F8" s="24"/>
      <c r="G8" s="67">
        <f>G9+G15+G27+G32</f>
        <v>2490422</v>
      </c>
      <c r="H8" s="67">
        <f>H9+H15+H27+H32+H37</f>
        <v>2538229.3600000003</v>
      </c>
      <c r="I8" s="67">
        <f>I9+I15+I27+I32+I37</f>
        <v>2430875.4500000002</v>
      </c>
      <c r="J8" s="21">
        <f>I8/H8*100</f>
        <v>95.770519729548781</v>
      </c>
      <c r="K8" s="4"/>
    </row>
    <row r="9" spans="1:12" ht="38.25" customHeight="1">
      <c r="A9" s="25" t="s">
        <v>19</v>
      </c>
      <c r="B9" s="16">
        <v>807</v>
      </c>
      <c r="C9" s="26" t="s">
        <v>24</v>
      </c>
      <c r="D9" s="26" t="s">
        <v>28</v>
      </c>
      <c r="E9" s="27"/>
      <c r="F9" s="28"/>
      <c r="G9" s="68">
        <f>+G10</f>
        <v>581954</v>
      </c>
      <c r="H9" s="68">
        <f>+H10</f>
        <v>575443.81000000006</v>
      </c>
      <c r="I9" s="68">
        <f>+I10</f>
        <v>572435.31999999995</v>
      </c>
      <c r="J9" s="29">
        <f>I9/H9*100</f>
        <v>99.477187876953593</v>
      </c>
      <c r="K9" s="9"/>
      <c r="L9" s="10"/>
    </row>
    <row r="10" spans="1:12" ht="27.75" customHeight="1">
      <c r="A10" s="30" t="s">
        <v>60</v>
      </c>
      <c r="B10" s="92">
        <v>807</v>
      </c>
      <c r="C10" s="32" t="s">
        <v>24</v>
      </c>
      <c r="D10" s="32" t="s">
        <v>28</v>
      </c>
      <c r="E10" s="33" t="s">
        <v>70</v>
      </c>
      <c r="F10" s="34"/>
      <c r="G10" s="69">
        <f t="shared" ref="G10:I13" si="0">G11</f>
        <v>581954</v>
      </c>
      <c r="H10" s="69">
        <f t="shared" si="0"/>
        <v>575443.81000000006</v>
      </c>
      <c r="I10" s="69">
        <f t="shared" si="0"/>
        <v>572435.31999999995</v>
      </c>
      <c r="J10" s="29">
        <f t="shared" ref="J10:J65" si="1">I10/H10*100</f>
        <v>99.477187876953593</v>
      </c>
      <c r="K10" s="9"/>
      <c r="L10" s="10"/>
    </row>
    <row r="11" spans="1:12" ht="19.5" customHeight="1">
      <c r="A11" s="35" t="s">
        <v>38</v>
      </c>
      <c r="B11" s="92">
        <v>807</v>
      </c>
      <c r="C11" s="37" t="s">
        <v>24</v>
      </c>
      <c r="D11" s="37" t="s">
        <v>28</v>
      </c>
      <c r="E11" s="38" t="s">
        <v>43</v>
      </c>
      <c r="F11" s="39"/>
      <c r="G11" s="70">
        <f t="shared" si="0"/>
        <v>581954</v>
      </c>
      <c r="H11" s="70">
        <f t="shared" si="0"/>
        <v>575443.81000000006</v>
      </c>
      <c r="I11" s="70">
        <f t="shared" si="0"/>
        <v>572435.31999999995</v>
      </c>
      <c r="J11" s="29">
        <f t="shared" si="1"/>
        <v>99.477187876953593</v>
      </c>
      <c r="K11" s="9"/>
      <c r="L11" s="10"/>
    </row>
    <row r="12" spans="1:12" ht="31.5" customHeight="1">
      <c r="A12" s="40" t="s">
        <v>36</v>
      </c>
      <c r="B12" s="92">
        <v>807</v>
      </c>
      <c r="C12" s="37" t="s">
        <v>24</v>
      </c>
      <c r="D12" s="37" t="s">
        <v>28</v>
      </c>
      <c r="E12" s="38" t="s">
        <v>44</v>
      </c>
      <c r="F12" s="39"/>
      <c r="G12" s="70">
        <f t="shared" si="0"/>
        <v>581954</v>
      </c>
      <c r="H12" s="70">
        <f t="shared" si="0"/>
        <v>575443.81000000006</v>
      </c>
      <c r="I12" s="70">
        <f t="shared" si="0"/>
        <v>572435.31999999995</v>
      </c>
      <c r="J12" s="29">
        <f t="shared" si="1"/>
        <v>99.477187876953593</v>
      </c>
      <c r="K12" s="9"/>
      <c r="L12" s="10"/>
    </row>
    <row r="13" spans="1:12" ht="67.5" customHeight="1">
      <c r="A13" s="40" t="s">
        <v>9</v>
      </c>
      <c r="B13" s="92">
        <v>807</v>
      </c>
      <c r="C13" s="37" t="s">
        <v>24</v>
      </c>
      <c r="D13" s="37" t="s">
        <v>28</v>
      </c>
      <c r="E13" s="38" t="s">
        <v>44</v>
      </c>
      <c r="F13" s="41">
        <v>100</v>
      </c>
      <c r="G13" s="71">
        <f t="shared" si="0"/>
        <v>581954</v>
      </c>
      <c r="H13" s="71">
        <f t="shared" si="0"/>
        <v>575443.81000000006</v>
      </c>
      <c r="I13" s="71">
        <f t="shared" si="0"/>
        <v>572435.31999999995</v>
      </c>
      <c r="J13" s="29">
        <f t="shared" si="1"/>
        <v>99.477187876953593</v>
      </c>
      <c r="K13" s="11"/>
      <c r="L13" s="10"/>
    </row>
    <row r="14" spans="1:12" ht="30.75" customHeight="1">
      <c r="A14" s="42" t="s">
        <v>10</v>
      </c>
      <c r="B14" s="92">
        <v>807</v>
      </c>
      <c r="C14" s="44" t="s">
        <v>24</v>
      </c>
      <c r="D14" s="44" t="s">
        <v>28</v>
      </c>
      <c r="E14" s="38" t="s">
        <v>44</v>
      </c>
      <c r="F14" s="45">
        <v>120</v>
      </c>
      <c r="G14" s="72">
        <v>581954</v>
      </c>
      <c r="H14" s="72">
        <v>575443.81000000006</v>
      </c>
      <c r="I14" s="72">
        <v>572435.31999999995</v>
      </c>
      <c r="J14" s="29">
        <f t="shared" si="1"/>
        <v>99.477187876953593</v>
      </c>
      <c r="K14" s="11"/>
      <c r="L14" s="10"/>
    </row>
    <row r="15" spans="1:12" ht="50.25" customHeight="1">
      <c r="A15" s="25" t="s">
        <v>5</v>
      </c>
      <c r="B15" s="16">
        <v>807</v>
      </c>
      <c r="C15" s="26" t="s">
        <v>24</v>
      </c>
      <c r="D15" s="26" t="s">
        <v>30</v>
      </c>
      <c r="E15" s="27"/>
      <c r="F15" s="28"/>
      <c r="G15" s="68">
        <f>G16</f>
        <v>1853468</v>
      </c>
      <c r="H15" s="68">
        <f>H16</f>
        <v>1827785.55</v>
      </c>
      <c r="I15" s="68">
        <f>I16</f>
        <v>1728440.1300000001</v>
      </c>
      <c r="J15" s="29">
        <f t="shared" si="1"/>
        <v>94.564711379844326</v>
      </c>
      <c r="K15" s="11"/>
      <c r="L15" s="10"/>
    </row>
    <row r="16" spans="1:12" ht="34.5" customHeight="1">
      <c r="A16" s="30" t="s">
        <v>37</v>
      </c>
      <c r="B16" s="92">
        <v>807</v>
      </c>
      <c r="C16" s="32" t="s">
        <v>24</v>
      </c>
      <c r="D16" s="32" t="s">
        <v>30</v>
      </c>
      <c r="E16" s="33" t="s">
        <v>45</v>
      </c>
      <c r="F16" s="34"/>
      <c r="G16" s="69">
        <f>G17+G20</f>
        <v>1853468</v>
      </c>
      <c r="H16" s="69">
        <f>H17+H20</f>
        <v>1827785.55</v>
      </c>
      <c r="I16" s="69">
        <f>I17+I20</f>
        <v>1728440.1300000001</v>
      </c>
      <c r="J16" s="29">
        <f t="shared" si="1"/>
        <v>94.564711379844326</v>
      </c>
      <c r="K16" s="11"/>
      <c r="L16" s="10"/>
    </row>
    <row r="17" spans="1:12" ht="68.25" customHeight="1">
      <c r="A17" s="40" t="s">
        <v>48</v>
      </c>
      <c r="B17" s="92">
        <v>807</v>
      </c>
      <c r="C17" s="37" t="s">
        <v>24</v>
      </c>
      <c r="D17" s="37" t="s">
        <v>30</v>
      </c>
      <c r="E17" s="38" t="s">
        <v>49</v>
      </c>
      <c r="F17" s="39"/>
      <c r="G17" s="70">
        <f t="shared" ref="G17:I18" si="2">G18</f>
        <v>87500</v>
      </c>
      <c r="H17" s="70">
        <f t="shared" si="2"/>
        <v>87500</v>
      </c>
      <c r="I17" s="70">
        <f t="shared" si="2"/>
        <v>87500</v>
      </c>
      <c r="J17" s="29">
        <f t="shared" si="1"/>
        <v>100</v>
      </c>
      <c r="K17" s="11"/>
      <c r="L17" s="10"/>
    </row>
    <row r="18" spans="1:12" ht="34.5" customHeight="1">
      <c r="A18" s="40" t="s">
        <v>21</v>
      </c>
      <c r="B18" s="92">
        <v>807</v>
      </c>
      <c r="C18" s="37" t="s">
        <v>24</v>
      </c>
      <c r="D18" s="37" t="s">
        <v>30</v>
      </c>
      <c r="E18" s="38" t="s">
        <v>49</v>
      </c>
      <c r="F18" s="39">
        <v>200</v>
      </c>
      <c r="G18" s="70">
        <f t="shared" si="2"/>
        <v>87500</v>
      </c>
      <c r="H18" s="70">
        <f t="shared" si="2"/>
        <v>87500</v>
      </c>
      <c r="I18" s="70">
        <f t="shared" si="2"/>
        <v>87500</v>
      </c>
      <c r="J18" s="29">
        <f t="shared" si="1"/>
        <v>100</v>
      </c>
      <c r="K18" s="11"/>
      <c r="L18" s="10"/>
    </row>
    <row r="19" spans="1:12" ht="39" customHeight="1">
      <c r="A19" s="42" t="s">
        <v>20</v>
      </c>
      <c r="B19" s="92">
        <v>807</v>
      </c>
      <c r="C19" s="44" t="s">
        <v>24</v>
      </c>
      <c r="D19" s="44" t="s">
        <v>30</v>
      </c>
      <c r="E19" s="47" t="s">
        <v>49</v>
      </c>
      <c r="F19" s="48">
        <v>240</v>
      </c>
      <c r="G19" s="73">
        <v>87500</v>
      </c>
      <c r="H19" s="73">
        <v>87500</v>
      </c>
      <c r="I19" s="73">
        <v>87500</v>
      </c>
      <c r="J19" s="29">
        <f t="shared" si="1"/>
        <v>100</v>
      </c>
      <c r="K19" s="11"/>
      <c r="L19" s="10"/>
    </row>
    <row r="20" spans="1:12" ht="33.75" customHeight="1">
      <c r="A20" s="40" t="s">
        <v>36</v>
      </c>
      <c r="B20" s="92">
        <v>807</v>
      </c>
      <c r="C20" s="37" t="s">
        <v>24</v>
      </c>
      <c r="D20" s="37" t="s">
        <v>30</v>
      </c>
      <c r="E20" s="38" t="s">
        <v>47</v>
      </c>
      <c r="F20" s="41"/>
      <c r="G20" s="71">
        <f>G21+G23+G25</f>
        <v>1765968</v>
      </c>
      <c r="H20" s="71">
        <f>H21+H23+H25</f>
        <v>1740285.55</v>
      </c>
      <c r="I20" s="71">
        <f>I21+I23+I25</f>
        <v>1640940.1300000001</v>
      </c>
      <c r="J20" s="29">
        <f t="shared" si="1"/>
        <v>94.291429932288992</v>
      </c>
      <c r="K20" s="11"/>
      <c r="L20" s="10"/>
    </row>
    <row r="21" spans="1:12" ht="67.5" customHeight="1">
      <c r="A21" s="40" t="s">
        <v>9</v>
      </c>
      <c r="B21" s="92">
        <v>807</v>
      </c>
      <c r="C21" s="37" t="s">
        <v>24</v>
      </c>
      <c r="D21" s="37" t="s">
        <v>30</v>
      </c>
      <c r="E21" s="38" t="s">
        <v>47</v>
      </c>
      <c r="F21" s="41">
        <v>100</v>
      </c>
      <c r="G21" s="71">
        <f>G22</f>
        <v>1432047</v>
      </c>
      <c r="H21" s="71">
        <f>H22</f>
        <v>1238974.55</v>
      </c>
      <c r="I21" s="71">
        <f>I22</f>
        <v>1179458.05</v>
      </c>
      <c r="J21" s="29">
        <f t="shared" si="1"/>
        <v>95.19630972242328</v>
      </c>
      <c r="K21" s="11"/>
      <c r="L21" s="10"/>
    </row>
    <row r="22" spans="1:12" ht="30" customHeight="1">
      <c r="A22" s="40" t="s">
        <v>10</v>
      </c>
      <c r="B22" s="92">
        <v>807</v>
      </c>
      <c r="C22" s="37" t="s">
        <v>24</v>
      </c>
      <c r="D22" s="37" t="s">
        <v>30</v>
      </c>
      <c r="E22" s="38" t="s">
        <v>47</v>
      </c>
      <c r="F22" s="41">
        <v>120</v>
      </c>
      <c r="G22" s="71">
        <v>1432047</v>
      </c>
      <c r="H22" s="71">
        <v>1238974.55</v>
      </c>
      <c r="I22" s="71">
        <v>1179458.05</v>
      </c>
      <c r="J22" s="29">
        <f t="shared" si="1"/>
        <v>95.19630972242328</v>
      </c>
      <c r="K22" s="11"/>
      <c r="L22" s="10"/>
    </row>
    <row r="23" spans="1:12" ht="29.25" customHeight="1">
      <c r="A23" s="40" t="s">
        <v>21</v>
      </c>
      <c r="B23" s="92">
        <v>807</v>
      </c>
      <c r="C23" s="37" t="s">
        <v>24</v>
      </c>
      <c r="D23" s="37" t="s">
        <v>30</v>
      </c>
      <c r="E23" s="38" t="s">
        <v>47</v>
      </c>
      <c r="F23" s="41">
        <v>200</v>
      </c>
      <c r="G23" s="71">
        <f>G24</f>
        <v>329505</v>
      </c>
      <c r="H23" s="71">
        <f>H24</f>
        <v>493945</v>
      </c>
      <c r="I23" s="71">
        <f>I24</f>
        <v>455111.84</v>
      </c>
      <c r="J23" s="29">
        <f t="shared" si="1"/>
        <v>92.138161131300052</v>
      </c>
      <c r="K23" s="11"/>
      <c r="L23" s="10"/>
    </row>
    <row r="24" spans="1:12" ht="40.5" customHeight="1">
      <c r="A24" s="40" t="s">
        <v>20</v>
      </c>
      <c r="B24" s="92">
        <v>807</v>
      </c>
      <c r="C24" s="37" t="s">
        <v>24</v>
      </c>
      <c r="D24" s="37" t="s">
        <v>30</v>
      </c>
      <c r="E24" s="38" t="s">
        <v>47</v>
      </c>
      <c r="F24" s="41">
        <v>240</v>
      </c>
      <c r="G24" s="71">
        <v>329505</v>
      </c>
      <c r="H24" s="71">
        <v>493945</v>
      </c>
      <c r="I24" s="71">
        <v>455111.84</v>
      </c>
      <c r="J24" s="29">
        <f t="shared" si="1"/>
        <v>92.138161131300052</v>
      </c>
      <c r="K24" s="11"/>
      <c r="L24" s="10"/>
    </row>
    <row r="25" spans="1:12" ht="18.75" customHeight="1">
      <c r="A25" s="40" t="s">
        <v>11</v>
      </c>
      <c r="B25" s="92">
        <v>807</v>
      </c>
      <c r="C25" s="37" t="s">
        <v>24</v>
      </c>
      <c r="D25" s="37" t="s">
        <v>30</v>
      </c>
      <c r="E25" s="38" t="s">
        <v>47</v>
      </c>
      <c r="F25" s="41">
        <v>800</v>
      </c>
      <c r="G25" s="71">
        <f>G26</f>
        <v>4416</v>
      </c>
      <c r="H25" s="71">
        <f>SUM(H26)</f>
        <v>7366</v>
      </c>
      <c r="I25" s="71">
        <f>SUM(I26)</f>
        <v>6370.24</v>
      </c>
      <c r="J25" s="29">
        <f t="shared" si="1"/>
        <v>86.481672549551988</v>
      </c>
      <c r="K25" s="11"/>
      <c r="L25" s="10"/>
    </row>
    <row r="26" spans="1:12" ht="20.25" customHeight="1">
      <c r="A26" s="40" t="s">
        <v>12</v>
      </c>
      <c r="B26" s="92">
        <v>807</v>
      </c>
      <c r="C26" s="37" t="s">
        <v>24</v>
      </c>
      <c r="D26" s="37" t="s">
        <v>30</v>
      </c>
      <c r="E26" s="38" t="s">
        <v>47</v>
      </c>
      <c r="F26" s="41">
        <v>850</v>
      </c>
      <c r="G26" s="71">
        <v>4416</v>
      </c>
      <c r="H26" s="71">
        <v>7366</v>
      </c>
      <c r="I26" s="71">
        <v>6370.24</v>
      </c>
      <c r="J26" s="29">
        <f t="shared" si="1"/>
        <v>86.481672549551988</v>
      </c>
      <c r="K26" s="11"/>
      <c r="L26" s="10"/>
    </row>
    <row r="27" spans="1:12" ht="47.25" customHeight="1">
      <c r="A27" s="49" t="s">
        <v>14</v>
      </c>
      <c r="B27" s="16">
        <v>807</v>
      </c>
      <c r="C27" s="26" t="s">
        <v>24</v>
      </c>
      <c r="D27" s="26" t="s">
        <v>31</v>
      </c>
      <c r="E27" s="50"/>
      <c r="F27" s="51"/>
      <c r="G27" s="74">
        <f t="shared" ref="G27:I30" si="3">G28</f>
        <v>50000</v>
      </c>
      <c r="H27" s="74">
        <f t="shared" si="3"/>
        <v>50000</v>
      </c>
      <c r="I27" s="74">
        <f t="shared" si="3"/>
        <v>50000</v>
      </c>
      <c r="J27" s="52">
        <f t="shared" si="1"/>
        <v>100</v>
      </c>
      <c r="K27" s="11"/>
      <c r="L27" s="10"/>
    </row>
    <row r="28" spans="1:12" ht="24.75" customHeight="1">
      <c r="A28" s="30" t="s">
        <v>61</v>
      </c>
      <c r="B28" s="92">
        <v>807</v>
      </c>
      <c r="C28" s="32" t="s">
        <v>24</v>
      </c>
      <c r="D28" s="32" t="s">
        <v>31</v>
      </c>
      <c r="E28" s="33" t="s">
        <v>50</v>
      </c>
      <c r="F28" s="53"/>
      <c r="G28" s="75">
        <f t="shared" si="3"/>
        <v>50000</v>
      </c>
      <c r="H28" s="75">
        <f t="shared" si="3"/>
        <v>50000</v>
      </c>
      <c r="I28" s="75">
        <f t="shared" si="3"/>
        <v>50000</v>
      </c>
      <c r="J28" s="52">
        <f t="shared" si="1"/>
        <v>100</v>
      </c>
      <c r="K28" s="11"/>
      <c r="L28" s="10"/>
    </row>
    <row r="29" spans="1:12" ht="24.75" customHeight="1">
      <c r="A29" s="40" t="s">
        <v>62</v>
      </c>
      <c r="B29" s="92">
        <v>807</v>
      </c>
      <c r="C29" s="37" t="s">
        <v>24</v>
      </c>
      <c r="D29" s="37" t="s">
        <v>31</v>
      </c>
      <c r="E29" s="38" t="s">
        <v>51</v>
      </c>
      <c r="F29" s="39"/>
      <c r="G29" s="70">
        <f t="shared" si="3"/>
        <v>50000</v>
      </c>
      <c r="H29" s="70">
        <f t="shared" si="3"/>
        <v>50000</v>
      </c>
      <c r="I29" s="70">
        <f t="shared" si="3"/>
        <v>50000</v>
      </c>
      <c r="J29" s="29">
        <f t="shared" si="1"/>
        <v>100</v>
      </c>
      <c r="K29" s="11"/>
      <c r="L29" s="10"/>
    </row>
    <row r="30" spans="1:12" ht="18" customHeight="1">
      <c r="A30" s="40" t="s">
        <v>6</v>
      </c>
      <c r="B30" s="92">
        <v>807</v>
      </c>
      <c r="C30" s="37" t="s">
        <v>24</v>
      </c>
      <c r="D30" s="37" t="s">
        <v>31</v>
      </c>
      <c r="E30" s="38" t="s">
        <v>51</v>
      </c>
      <c r="F30" s="39">
        <v>500</v>
      </c>
      <c r="G30" s="70">
        <f t="shared" si="3"/>
        <v>50000</v>
      </c>
      <c r="H30" s="70">
        <f t="shared" si="3"/>
        <v>50000</v>
      </c>
      <c r="I30" s="70">
        <f t="shared" si="3"/>
        <v>50000</v>
      </c>
      <c r="J30" s="29">
        <f t="shared" si="1"/>
        <v>100</v>
      </c>
      <c r="K30" s="11"/>
      <c r="L30" s="10"/>
    </row>
    <row r="31" spans="1:12" ht="21" customHeight="1">
      <c r="A31" s="42" t="s">
        <v>13</v>
      </c>
      <c r="B31" s="92">
        <v>807</v>
      </c>
      <c r="C31" s="44" t="s">
        <v>24</v>
      </c>
      <c r="D31" s="44" t="s">
        <v>31</v>
      </c>
      <c r="E31" s="47" t="s">
        <v>51</v>
      </c>
      <c r="F31" s="48">
        <v>540</v>
      </c>
      <c r="G31" s="73">
        <v>50000</v>
      </c>
      <c r="H31" s="73">
        <v>50000</v>
      </c>
      <c r="I31" s="73">
        <v>50000</v>
      </c>
      <c r="J31" s="29">
        <f t="shared" si="1"/>
        <v>100</v>
      </c>
      <c r="K31" s="11"/>
      <c r="L31" s="10"/>
    </row>
    <row r="32" spans="1:12" ht="22.5" customHeight="1">
      <c r="A32" s="25" t="s">
        <v>15</v>
      </c>
      <c r="B32" s="16">
        <v>807</v>
      </c>
      <c r="C32" s="26" t="s">
        <v>24</v>
      </c>
      <c r="D32" s="26" t="s">
        <v>32</v>
      </c>
      <c r="E32" s="50"/>
      <c r="F32" s="51"/>
      <c r="G32" s="74">
        <f t="shared" ref="G32:I35" si="4">G33</f>
        <v>5000</v>
      </c>
      <c r="H32" s="74">
        <f t="shared" si="4"/>
        <v>5000</v>
      </c>
      <c r="I32" s="74">
        <f t="shared" si="4"/>
        <v>0</v>
      </c>
      <c r="J32" s="52">
        <f t="shared" si="1"/>
        <v>0</v>
      </c>
      <c r="K32" s="11"/>
      <c r="L32" s="10"/>
    </row>
    <row r="33" spans="1:12">
      <c r="A33" s="94" t="s">
        <v>39</v>
      </c>
      <c r="B33" s="16">
        <v>807</v>
      </c>
      <c r="C33" s="95" t="s">
        <v>24</v>
      </c>
      <c r="D33" s="95" t="s">
        <v>32</v>
      </c>
      <c r="E33" s="96" t="s">
        <v>52</v>
      </c>
      <c r="F33" s="53"/>
      <c r="G33" s="75">
        <f t="shared" si="4"/>
        <v>5000</v>
      </c>
      <c r="H33" s="75">
        <f t="shared" si="4"/>
        <v>5000</v>
      </c>
      <c r="I33" s="75">
        <f t="shared" si="4"/>
        <v>0</v>
      </c>
      <c r="J33" s="52">
        <f t="shared" si="1"/>
        <v>0</v>
      </c>
      <c r="K33" s="11"/>
      <c r="L33" s="10"/>
    </row>
    <row r="34" spans="1:12" ht="26.4">
      <c r="A34" s="40" t="s">
        <v>22</v>
      </c>
      <c r="B34" s="92">
        <v>807</v>
      </c>
      <c r="C34" s="37" t="s">
        <v>24</v>
      </c>
      <c r="D34" s="37" t="s">
        <v>32</v>
      </c>
      <c r="E34" s="38" t="s">
        <v>53</v>
      </c>
      <c r="F34" s="39"/>
      <c r="G34" s="70">
        <f t="shared" si="4"/>
        <v>5000</v>
      </c>
      <c r="H34" s="70">
        <f t="shared" si="4"/>
        <v>5000</v>
      </c>
      <c r="I34" s="70">
        <f t="shared" si="4"/>
        <v>0</v>
      </c>
      <c r="J34" s="29">
        <f t="shared" si="1"/>
        <v>0</v>
      </c>
      <c r="K34" s="11"/>
      <c r="L34" s="10"/>
    </row>
    <row r="35" spans="1:12">
      <c r="A35" s="40" t="s">
        <v>11</v>
      </c>
      <c r="B35" s="92">
        <v>807</v>
      </c>
      <c r="C35" s="37" t="s">
        <v>24</v>
      </c>
      <c r="D35" s="37" t="s">
        <v>32</v>
      </c>
      <c r="E35" s="38" t="s">
        <v>53</v>
      </c>
      <c r="F35" s="39">
        <v>800</v>
      </c>
      <c r="G35" s="70">
        <f t="shared" si="4"/>
        <v>5000</v>
      </c>
      <c r="H35" s="70">
        <f t="shared" si="4"/>
        <v>5000</v>
      </c>
      <c r="I35" s="70">
        <f t="shared" si="4"/>
        <v>0</v>
      </c>
      <c r="J35" s="29">
        <f t="shared" si="1"/>
        <v>0</v>
      </c>
      <c r="K35" s="11"/>
      <c r="L35" s="10"/>
    </row>
    <row r="36" spans="1:12">
      <c r="A36" s="42" t="s">
        <v>16</v>
      </c>
      <c r="B36" s="92">
        <v>807</v>
      </c>
      <c r="C36" s="44" t="s">
        <v>24</v>
      </c>
      <c r="D36" s="44" t="s">
        <v>32</v>
      </c>
      <c r="E36" s="38" t="s">
        <v>53</v>
      </c>
      <c r="F36" s="48">
        <v>870</v>
      </c>
      <c r="G36" s="73">
        <v>5000</v>
      </c>
      <c r="H36" s="73">
        <v>5000</v>
      </c>
      <c r="I36" s="73">
        <v>0</v>
      </c>
      <c r="J36" s="29">
        <f t="shared" si="1"/>
        <v>0</v>
      </c>
      <c r="K36" s="11"/>
      <c r="L36" s="10"/>
    </row>
    <row r="37" spans="1:12">
      <c r="A37" s="83" t="s">
        <v>76</v>
      </c>
      <c r="B37" s="16">
        <v>807</v>
      </c>
      <c r="C37" s="84" t="s">
        <v>24</v>
      </c>
      <c r="D37" s="85" t="s">
        <v>74</v>
      </c>
      <c r="E37" s="86"/>
      <c r="F37" s="87"/>
      <c r="G37" s="88">
        <v>0</v>
      </c>
      <c r="H37" s="88">
        <f>SUM(H39)</f>
        <v>80000</v>
      </c>
      <c r="I37" s="88">
        <f>SUM(I39)</f>
        <v>80000</v>
      </c>
      <c r="J37" s="52">
        <v>100</v>
      </c>
      <c r="K37" s="11"/>
      <c r="L37" s="10"/>
    </row>
    <row r="38" spans="1:12" ht="26.4">
      <c r="A38" s="83" t="s">
        <v>78</v>
      </c>
      <c r="B38" s="16">
        <v>807</v>
      </c>
      <c r="C38" s="84" t="s">
        <v>24</v>
      </c>
      <c r="D38" s="85" t="s">
        <v>74</v>
      </c>
      <c r="E38" s="93" t="s">
        <v>77</v>
      </c>
      <c r="F38" s="87"/>
      <c r="G38" s="88">
        <v>0</v>
      </c>
      <c r="H38" s="88">
        <v>80000</v>
      </c>
      <c r="I38" s="88">
        <v>80000</v>
      </c>
      <c r="J38" s="52">
        <v>100</v>
      </c>
      <c r="K38" s="11"/>
      <c r="L38" s="10"/>
    </row>
    <row r="39" spans="1:12" ht="39.6">
      <c r="A39" s="79" t="s">
        <v>73</v>
      </c>
      <c r="B39" s="92">
        <v>807</v>
      </c>
      <c r="C39" s="44" t="s">
        <v>24</v>
      </c>
      <c r="D39" s="80" t="s">
        <v>74</v>
      </c>
      <c r="E39" s="54" t="s">
        <v>75</v>
      </c>
      <c r="F39" s="81"/>
      <c r="G39" s="82">
        <v>0</v>
      </c>
      <c r="H39" s="82">
        <f>SUM(H41)</f>
        <v>80000</v>
      </c>
      <c r="I39" s="82">
        <f>SUM(I41)</f>
        <v>80000</v>
      </c>
      <c r="J39" s="29">
        <v>100</v>
      </c>
      <c r="K39" s="11"/>
      <c r="L39" s="10"/>
    </row>
    <row r="40" spans="1:12" ht="26.4">
      <c r="A40" s="40" t="s">
        <v>21</v>
      </c>
      <c r="B40" s="92">
        <v>807</v>
      </c>
      <c r="C40" s="44" t="s">
        <v>24</v>
      </c>
      <c r="D40" s="80" t="s">
        <v>74</v>
      </c>
      <c r="E40" s="54" t="s">
        <v>75</v>
      </c>
      <c r="F40" s="81">
        <v>200</v>
      </c>
      <c r="G40" s="82">
        <v>0</v>
      </c>
      <c r="H40" s="82">
        <v>80000</v>
      </c>
      <c r="I40" s="82">
        <v>80000</v>
      </c>
      <c r="J40" s="29">
        <v>100</v>
      </c>
      <c r="K40" s="11"/>
      <c r="L40" s="10"/>
    </row>
    <row r="41" spans="1:12" ht="39.6">
      <c r="A41" s="42" t="s">
        <v>20</v>
      </c>
      <c r="B41" s="92">
        <v>807</v>
      </c>
      <c r="C41" s="44" t="s">
        <v>24</v>
      </c>
      <c r="D41" s="80" t="s">
        <v>74</v>
      </c>
      <c r="E41" s="54" t="s">
        <v>75</v>
      </c>
      <c r="F41" s="81">
        <v>240</v>
      </c>
      <c r="G41" s="82">
        <v>0</v>
      </c>
      <c r="H41" s="82">
        <v>80000</v>
      </c>
      <c r="I41" s="82">
        <v>80000</v>
      </c>
      <c r="J41" s="29">
        <v>100</v>
      </c>
      <c r="K41" s="11"/>
      <c r="L41" s="10"/>
    </row>
    <row r="42" spans="1:12" ht="17.25" customHeight="1">
      <c r="A42" s="25" t="s">
        <v>17</v>
      </c>
      <c r="B42" s="16">
        <v>807</v>
      </c>
      <c r="C42" s="26" t="s">
        <v>28</v>
      </c>
      <c r="D42" s="26" t="s">
        <v>27</v>
      </c>
      <c r="E42" s="54"/>
      <c r="F42" s="51"/>
      <c r="G42" s="74">
        <f t="shared" ref="G42:I44" si="5">G43</f>
        <v>193080.61000000002</v>
      </c>
      <c r="H42" s="74">
        <f t="shared" si="5"/>
        <v>193080.61</v>
      </c>
      <c r="I42" s="74">
        <f t="shared" si="5"/>
        <v>193080.61</v>
      </c>
      <c r="J42" s="52">
        <f>I42/H42*100</f>
        <v>100</v>
      </c>
      <c r="K42" s="11"/>
      <c r="L42" s="10"/>
    </row>
    <row r="43" spans="1:12" ht="17.25" customHeight="1">
      <c r="A43" s="25" t="s">
        <v>18</v>
      </c>
      <c r="B43" s="16">
        <v>807</v>
      </c>
      <c r="C43" s="26" t="s">
        <v>28</v>
      </c>
      <c r="D43" s="26" t="s">
        <v>29</v>
      </c>
      <c r="E43" s="54"/>
      <c r="F43" s="28"/>
      <c r="G43" s="68">
        <f t="shared" si="5"/>
        <v>193080.61000000002</v>
      </c>
      <c r="H43" s="68">
        <f t="shared" si="5"/>
        <v>193080.61</v>
      </c>
      <c r="I43" s="68">
        <f t="shared" si="5"/>
        <v>193080.61</v>
      </c>
      <c r="J43" s="29">
        <f t="shared" si="1"/>
        <v>100</v>
      </c>
      <c r="K43" s="11"/>
      <c r="L43" s="10"/>
    </row>
    <row r="44" spans="1:12" ht="26.4">
      <c r="A44" s="55" t="s">
        <v>37</v>
      </c>
      <c r="B44" s="92">
        <v>807</v>
      </c>
      <c r="C44" s="32" t="s">
        <v>28</v>
      </c>
      <c r="D44" s="32" t="s">
        <v>29</v>
      </c>
      <c r="E44" s="33" t="s">
        <v>46</v>
      </c>
      <c r="F44" s="34"/>
      <c r="G44" s="69">
        <f t="shared" si="5"/>
        <v>193080.61000000002</v>
      </c>
      <c r="H44" s="69">
        <f t="shared" si="5"/>
        <v>193080.61</v>
      </c>
      <c r="I44" s="69">
        <f t="shared" si="5"/>
        <v>193080.61</v>
      </c>
      <c r="J44" s="29">
        <f t="shared" si="1"/>
        <v>100</v>
      </c>
      <c r="K44" s="11"/>
      <c r="L44" s="10"/>
    </row>
    <row r="45" spans="1:12" ht="37.5" customHeight="1">
      <c r="A45" s="35" t="s">
        <v>41</v>
      </c>
      <c r="B45" s="92">
        <v>807</v>
      </c>
      <c r="C45" s="37" t="s">
        <v>28</v>
      </c>
      <c r="D45" s="37" t="s">
        <v>29</v>
      </c>
      <c r="E45" s="38" t="s">
        <v>54</v>
      </c>
      <c r="F45" s="41"/>
      <c r="G45" s="71">
        <f>G46+G48</f>
        <v>193080.61000000002</v>
      </c>
      <c r="H45" s="71">
        <f t="shared" ref="H45:I45" si="6">H46+H48</f>
        <v>193080.61</v>
      </c>
      <c r="I45" s="71">
        <f t="shared" si="6"/>
        <v>193080.61</v>
      </c>
      <c r="J45" s="29">
        <f t="shared" si="1"/>
        <v>100</v>
      </c>
      <c r="K45" s="11"/>
      <c r="L45" s="10"/>
    </row>
    <row r="46" spans="1:12" ht="74.25" customHeight="1">
      <c r="A46" s="40" t="s">
        <v>9</v>
      </c>
      <c r="B46" s="92">
        <v>807</v>
      </c>
      <c r="C46" s="37" t="s">
        <v>28</v>
      </c>
      <c r="D46" s="37" t="s">
        <v>29</v>
      </c>
      <c r="E46" s="38" t="s">
        <v>54</v>
      </c>
      <c r="F46" s="41">
        <v>100</v>
      </c>
      <c r="G46" s="71">
        <f>G47</f>
        <v>144914.17000000001</v>
      </c>
      <c r="H46" s="71">
        <f>H47</f>
        <v>127562.83</v>
      </c>
      <c r="I46" s="71">
        <f>I47</f>
        <v>127562.83</v>
      </c>
      <c r="J46" s="29">
        <f t="shared" si="1"/>
        <v>100</v>
      </c>
      <c r="K46" s="11"/>
      <c r="L46" s="10"/>
    </row>
    <row r="47" spans="1:12" ht="26.4">
      <c r="A47" s="40" t="s">
        <v>10</v>
      </c>
      <c r="B47" s="92">
        <v>807</v>
      </c>
      <c r="C47" s="37" t="s">
        <v>28</v>
      </c>
      <c r="D47" s="37" t="s">
        <v>29</v>
      </c>
      <c r="E47" s="38" t="s">
        <v>54</v>
      </c>
      <c r="F47" s="41">
        <v>120</v>
      </c>
      <c r="G47" s="71">
        <v>144914.17000000001</v>
      </c>
      <c r="H47" s="71">
        <v>127562.83</v>
      </c>
      <c r="I47" s="71">
        <v>127562.83</v>
      </c>
      <c r="J47" s="29">
        <f t="shared" si="1"/>
        <v>100</v>
      </c>
      <c r="K47" s="11"/>
      <c r="L47" s="10"/>
    </row>
    <row r="48" spans="1:12" ht="26.4">
      <c r="A48" s="40" t="s">
        <v>21</v>
      </c>
      <c r="B48" s="92">
        <v>807</v>
      </c>
      <c r="C48" s="37" t="s">
        <v>28</v>
      </c>
      <c r="D48" s="37" t="s">
        <v>29</v>
      </c>
      <c r="E48" s="38" t="s">
        <v>54</v>
      </c>
      <c r="F48" s="41">
        <v>200</v>
      </c>
      <c r="G48" s="71">
        <f>G49</f>
        <v>48166.44</v>
      </c>
      <c r="H48" s="71">
        <f t="shared" ref="H48:I48" si="7">H49</f>
        <v>65517.78</v>
      </c>
      <c r="I48" s="71">
        <f t="shared" si="7"/>
        <v>65517.78</v>
      </c>
      <c r="J48" s="29">
        <v>100</v>
      </c>
      <c r="K48" s="11"/>
      <c r="L48" s="10"/>
    </row>
    <row r="49" spans="1:12" ht="39.6">
      <c r="A49" s="42" t="s">
        <v>20</v>
      </c>
      <c r="B49" s="92">
        <v>807</v>
      </c>
      <c r="C49" s="37" t="s">
        <v>28</v>
      </c>
      <c r="D49" s="37" t="s">
        <v>29</v>
      </c>
      <c r="E49" s="38" t="s">
        <v>54</v>
      </c>
      <c r="F49" s="41">
        <v>240</v>
      </c>
      <c r="G49" s="71">
        <v>48166.44</v>
      </c>
      <c r="H49" s="71">
        <v>65517.78</v>
      </c>
      <c r="I49" s="71">
        <v>65517.78</v>
      </c>
      <c r="J49" s="29">
        <v>100</v>
      </c>
      <c r="K49" s="11"/>
      <c r="L49" s="10"/>
    </row>
    <row r="50" spans="1:12" ht="30" customHeight="1">
      <c r="A50" s="25" t="s">
        <v>23</v>
      </c>
      <c r="B50" s="16">
        <v>807</v>
      </c>
      <c r="C50" s="26" t="s">
        <v>29</v>
      </c>
      <c r="D50" s="26" t="s">
        <v>27</v>
      </c>
      <c r="E50" s="54"/>
      <c r="F50" s="51"/>
      <c r="G50" s="74">
        <f t="shared" ref="G50:I54" si="8">G51</f>
        <v>40000</v>
      </c>
      <c r="H50" s="74">
        <f t="shared" si="8"/>
        <v>41001</v>
      </c>
      <c r="I50" s="74">
        <f>I51</f>
        <v>41001</v>
      </c>
      <c r="J50" s="52">
        <f t="shared" si="1"/>
        <v>100</v>
      </c>
      <c r="K50" s="11"/>
      <c r="L50" s="10"/>
    </row>
    <row r="51" spans="1:12" ht="38.25" customHeight="1">
      <c r="A51" s="56" t="s">
        <v>42</v>
      </c>
      <c r="B51" s="16">
        <v>807</v>
      </c>
      <c r="C51" s="26" t="s">
        <v>29</v>
      </c>
      <c r="D51" s="26" t="s">
        <v>33</v>
      </c>
      <c r="E51" s="54"/>
      <c r="F51" s="51"/>
      <c r="G51" s="74">
        <f>G52</f>
        <v>40000</v>
      </c>
      <c r="H51" s="74">
        <f>H52</f>
        <v>41001</v>
      </c>
      <c r="I51" s="74">
        <f>I52</f>
        <v>41001</v>
      </c>
      <c r="J51" s="52">
        <f t="shared" si="1"/>
        <v>100</v>
      </c>
      <c r="K51" s="11"/>
      <c r="L51" s="10"/>
    </row>
    <row r="52" spans="1:12" ht="39.6">
      <c r="A52" s="55" t="s">
        <v>63</v>
      </c>
      <c r="B52" s="92">
        <v>807</v>
      </c>
      <c r="C52" s="32" t="s">
        <v>29</v>
      </c>
      <c r="D52" s="32" t="s">
        <v>33</v>
      </c>
      <c r="E52" s="33" t="s">
        <v>64</v>
      </c>
      <c r="F52" s="34"/>
      <c r="G52" s="69">
        <f t="shared" si="8"/>
        <v>40000</v>
      </c>
      <c r="H52" s="69">
        <f t="shared" si="8"/>
        <v>41001</v>
      </c>
      <c r="I52" s="69">
        <f t="shared" si="8"/>
        <v>41001</v>
      </c>
      <c r="J52" s="29">
        <f t="shared" si="1"/>
        <v>100</v>
      </c>
      <c r="K52" s="11"/>
      <c r="L52" s="10"/>
    </row>
    <row r="53" spans="1:12" ht="61.5" customHeight="1">
      <c r="A53" s="35" t="s">
        <v>65</v>
      </c>
      <c r="B53" s="92">
        <v>807</v>
      </c>
      <c r="C53" s="37" t="s">
        <v>29</v>
      </c>
      <c r="D53" s="37" t="s">
        <v>33</v>
      </c>
      <c r="E53" s="38" t="s">
        <v>55</v>
      </c>
      <c r="F53" s="39"/>
      <c r="G53" s="70">
        <f t="shared" si="8"/>
        <v>40000</v>
      </c>
      <c r="H53" s="70">
        <f t="shared" si="8"/>
        <v>41001</v>
      </c>
      <c r="I53" s="70">
        <f t="shared" si="8"/>
        <v>41001</v>
      </c>
      <c r="J53" s="29">
        <f t="shared" si="1"/>
        <v>100</v>
      </c>
      <c r="K53" s="11"/>
      <c r="L53" s="10"/>
    </row>
    <row r="54" spans="1:12" ht="26.4">
      <c r="A54" s="40" t="s">
        <v>21</v>
      </c>
      <c r="B54" s="92">
        <v>807</v>
      </c>
      <c r="C54" s="37" t="s">
        <v>29</v>
      </c>
      <c r="D54" s="37" t="s">
        <v>33</v>
      </c>
      <c r="E54" s="38" t="s">
        <v>55</v>
      </c>
      <c r="F54" s="39">
        <v>200</v>
      </c>
      <c r="G54" s="70">
        <f t="shared" si="8"/>
        <v>40000</v>
      </c>
      <c r="H54" s="70">
        <f t="shared" si="8"/>
        <v>41001</v>
      </c>
      <c r="I54" s="70">
        <f t="shared" si="8"/>
        <v>41001</v>
      </c>
      <c r="J54" s="29">
        <f t="shared" si="1"/>
        <v>100</v>
      </c>
      <c r="K54" s="11"/>
      <c r="L54" s="10"/>
    </row>
    <row r="55" spans="1:12" ht="39.6">
      <c r="A55" s="57" t="s">
        <v>20</v>
      </c>
      <c r="B55" s="92">
        <v>807</v>
      </c>
      <c r="C55" s="58" t="s">
        <v>29</v>
      </c>
      <c r="D55" s="58" t="s">
        <v>33</v>
      </c>
      <c r="E55" s="59" t="s">
        <v>55</v>
      </c>
      <c r="F55" s="60">
        <v>240</v>
      </c>
      <c r="G55" s="76">
        <v>40000</v>
      </c>
      <c r="H55" s="76">
        <v>41001</v>
      </c>
      <c r="I55" s="76">
        <v>41001</v>
      </c>
      <c r="J55" s="29">
        <f t="shared" si="1"/>
        <v>100</v>
      </c>
      <c r="K55" s="11"/>
      <c r="L55" s="10"/>
    </row>
    <row r="56" spans="1:12" ht="18.75" customHeight="1">
      <c r="A56" s="25" t="s">
        <v>7</v>
      </c>
      <c r="B56" s="16">
        <v>807</v>
      </c>
      <c r="C56" s="26" t="s">
        <v>34</v>
      </c>
      <c r="D56" s="26" t="s">
        <v>27</v>
      </c>
      <c r="E56" s="54"/>
      <c r="F56" s="61"/>
      <c r="G56" s="77">
        <f>G57</f>
        <v>259896.18</v>
      </c>
      <c r="H56" s="77">
        <f>H57</f>
        <v>411250.98</v>
      </c>
      <c r="I56" s="77">
        <f>I57</f>
        <v>340195.24</v>
      </c>
      <c r="J56" s="52">
        <f t="shared" si="1"/>
        <v>82.722049683626281</v>
      </c>
      <c r="K56" s="11"/>
      <c r="L56" s="10"/>
    </row>
    <row r="57" spans="1:12" ht="18.600000000000001" customHeight="1">
      <c r="A57" s="25" t="s">
        <v>8</v>
      </c>
      <c r="B57" s="16">
        <v>807</v>
      </c>
      <c r="C57" s="26" t="s">
        <v>34</v>
      </c>
      <c r="D57" s="26" t="s">
        <v>29</v>
      </c>
      <c r="E57" s="54"/>
      <c r="F57" s="51"/>
      <c r="G57" s="74">
        <f>G59</f>
        <v>259896.18</v>
      </c>
      <c r="H57" s="74">
        <f>H59</f>
        <v>411250.98</v>
      </c>
      <c r="I57" s="74">
        <f>I59</f>
        <v>340195.24</v>
      </c>
      <c r="J57" s="52">
        <f t="shared" si="1"/>
        <v>82.722049683626281</v>
      </c>
      <c r="K57" s="11"/>
      <c r="L57" s="10"/>
    </row>
    <row r="58" spans="1:12" ht="45.75" customHeight="1">
      <c r="A58" s="62" t="s">
        <v>67</v>
      </c>
      <c r="B58" s="92">
        <v>807</v>
      </c>
      <c r="C58" s="32" t="s">
        <v>34</v>
      </c>
      <c r="D58" s="32" t="s">
        <v>29</v>
      </c>
      <c r="E58" s="33" t="s">
        <v>56</v>
      </c>
      <c r="F58" s="53"/>
      <c r="G58" s="69">
        <f>G59</f>
        <v>259896.18</v>
      </c>
      <c r="H58" s="69">
        <f t="shared" ref="H58:I58" si="9">H59</f>
        <v>411250.98</v>
      </c>
      <c r="I58" s="69">
        <f t="shared" si="9"/>
        <v>340195.24</v>
      </c>
      <c r="J58" s="29">
        <f t="shared" si="1"/>
        <v>82.722049683626281</v>
      </c>
      <c r="K58" s="11"/>
      <c r="L58" s="10"/>
    </row>
    <row r="59" spans="1:12" ht="26.4">
      <c r="A59" s="30" t="s">
        <v>68</v>
      </c>
      <c r="B59" s="92">
        <v>807</v>
      </c>
      <c r="C59" s="32" t="s">
        <v>34</v>
      </c>
      <c r="D59" s="32" t="s">
        <v>29</v>
      </c>
      <c r="E59" s="33" t="s">
        <v>66</v>
      </c>
      <c r="F59" s="53"/>
      <c r="G59" s="69">
        <f t="shared" ref="G59:I59" si="10">G60+G63</f>
        <v>259896.18</v>
      </c>
      <c r="H59" s="69">
        <f t="shared" si="10"/>
        <v>411250.98</v>
      </c>
      <c r="I59" s="69">
        <f t="shared" si="10"/>
        <v>340195.24</v>
      </c>
      <c r="J59" s="29">
        <f t="shared" si="1"/>
        <v>82.722049683626281</v>
      </c>
      <c r="K59" s="11"/>
      <c r="L59" s="10"/>
    </row>
    <row r="60" spans="1:12" ht="18" customHeight="1">
      <c r="A60" s="63" t="s">
        <v>57</v>
      </c>
      <c r="B60" s="92">
        <v>807</v>
      </c>
      <c r="C60" s="64" t="s">
        <v>34</v>
      </c>
      <c r="D60" s="64" t="s">
        <v>29</v>
      </c>
      <c r="E60" s="38" t="s">
        <v>58</v>
      </c>
      <c r="F60" s="65"/>
      <c r="G60" s="78">
        <f t="shared" ref="G60:I61" si="11">G61</f>
        <v>171000</v>
      </c>
      <c r="H60" s="78">
        <f t="shared" si="11"/>
        <v>229165.22</v>
      </c>
      <c r="I60" s="78">
        <f t="shared" si="11"/>
        <v>200812.29</v>
      </c>
      <c r="J60" s="29">
        <f t="shared" si="1"/>
        <v>87.627734260897</v>
      </c>
      <c r="K60" s="11"/>
      <c r="L60" s="10"/>
    </row>
    <row r="61" spans="1:12" ht="26.4">
      <c r="A61" s="40" t="s">
        <v>21</v>
      </c>
      <c r="B61" s="92">
        <v>807</v>
      </c>
      <c r="C61" s="37" t="s">
        <v>34</v>
      </c>
      <c r="D61" s="37" t="s">
        <v>29</v>
      </c>
      <c r="E61" s="38" t="s">
        <v>58</v>
      </c>
      <c r="F61" s="41">
        <v>200</v>
      </c>
      <c r="G61" s="71">
        <f t="shared" si="11"/>
        <v>171000</v>
      </c>
      <c r="H61" s="71">
        <f t="shared" si="11"/>
        <v>229165.22</v>
      </c>
      <c r="I61" s="71">
        <f t="shared" si="11"/>
        <v>200812.29</v>
      </c>
      <c r="J61" s="29">
        <f t="shared" si="1"/>
        <v>87.627734260897</v>
      </c>
      <c r="K61" s="11"/>
      <c r="L61" s="10"/>
    </row>
    <row r="62" spans="1:12" ht="39.6">
      <c r="A62" s="40" t="s">
        <v>20</v>
      </c>
      <c r="B62" s="92">
        <v>807</v>
      </c>
      <c r="C62" s="37" t="s">
        <v>34</v>
      </c>
      <c r="D62" s="37" t="s">
        <v>29</v>
      </c>
      <c r="E62" s="38" t="s">
        <v>58</v>
      </c>
      <c r="F62" s="41">
        <v>240</v>
      </c>
      <c r="G62" s="71">
        <v>171000</v>
      </c>
      <c r="H62" s="71">
        <v>229165.22</v>
      </c>
      <c r="I62" s="71">
        <v>200812.29</v>
      </c>
      <c r="J62" s="29">
        <f t="shared" si="1"/>
        <v>87.627734260897</v>
      </c>
      <c r="K62" s="11"/>
      <c r="L62" s="10"/>
    </row>
    <row r="63" spans="1:12" ht="45" customHeight="1">
      <c r="A63" s="63" t="s">
        <v>40</v>
      </c>
      <c r="B63" s="92">
        <v>807</v>
      </c>
      <c r="C63" s="64" t="s">
        <v>34</v>
      </c>
      <c r="D63" s="64" t="s">
        <v>29</v>
      </c>
      <c r="E63" s="38" t="s">
        <v>59</v>
      </c>
      <c r="F63" s="65"/>
      <c r="G63" s="78">
        <f t="shared" ref="G63:I63" si="12">G64</f>
        <v>88896.18</v>
      </c>
      <c r="H63" s="78">
        <f t="shared" si="12"/>
        <v>182085.76000000001</v>
      </c>
      <c r="I63" s="78">
        <f t="shared" si="12"/>
        <v>139382.95000000001</v>
      </c>
      <c r="J63" s="29">
        <f t="shared" si="1"/>
        <v>76.547968385885866</v>
      </c>
      <c r="K63" s="9"/>
      <c r="L63" s="10"/>
    </row>
    <row r="64" spans="1:12" ht="26.4">
      <c r="A64" s="40" t="s">
        <v>21</v>
      </c>
      <c r="B64" s="92">
        <v>807</v>
      </c>
      <c r="C64" s="37" t="s">
        <v>34</v>
      </c>
      <c r="D64" s="37" t="s">
        <v>29</v>
      </c>
      <c r="E64" s="38" t="s">
        <v>59</v>
      </c>
      <c r="F64" s="41">
        <v>200</v>
      </c>
      <c r="G64" s="71">
        <f>G65</f>
        <v>88896.18</v>
      </c>
      <c r="H64" s="71">
        <f>H65</f>
        <v>182085.76000000001</v>
      </c>
      <c r="I64" s="71">
        <f>I65</f>
        <v>139382.95000000001</v>
      </c>
      <c r="J64" s="29">
        <f t="shared" si="1"/>
        <v>76.547968385885866</v>
      </c>
      <c r="K64" s="11"/>
      <c r="L64" s="10"/>
    </row>
    <row r="65" spans="1:12" ht="39.6">
      <c r="A65" s="42" t="s">
        <v>20</v>
      </c>
      <c r="B65" s="92">
        <v>807</v>
      </c>
      <c r="C65" s="44" t="s">
        <v>34</v>
      </c>
      <c r="D65" s="44" t="s">
        <v>29</v>
      </c>
      <c r="E65" s="38" t="s">
        <v>59</v>
      </c>
      <c r="F65" s="45">
        <v>240</v>
      </c>
      <c r="G65" s="72">
        <v>88896.18</v>
      </c>
      <c r="H65" s="72">
        <v>182085.76000000001</v>
      </c>
      <c r="I65" s="72">
        <v>139382.95000000001</v>
      </c>
      <c r="J65" s="29">
        <f t="shared" si="1"/>
        <v>76.547968385885866</v>
      </c>
      <c r="K65" s="11"/>
      <c r="L65" s="10"/>
    </row>
    <row r="66" spans="1:12">
      <c r="A66" s="25" t="s">
        <v>83</v>
      </c>
      <c r="B66" s="46">
        <v>807</v>
      </c>
      <c r="C66" s="26" t="s">
        <v>32</v>
      </c>
      <c r="D66" s="26" t="s">
        <v>27</v>
      </c>
      <c r="E66" s="90"/>
      <c r="F66" s="51"/>
      <c r="G66" s="91">
        <f>SUM(G68)</f>
        <v>2000</v>
      </c>
      <c r="H66" s="91">
        <f>SUM(H68)</f>
        <v>1999</v>
      </c>
      <c r="I66" s="91">
        <f>SUM(I67)</f>
        <v>1999</v>
      </c>
      <c r="J66" s="52">
        <v>100</v>
      </c>
      <c r="K66" s="11"/>
      <c r="L66" s="10"/>
    </row>
    <row r="67" spans="1:12">
      <c r="A67" s="25" t="s">
        <v>84</v>
      </c>
      <c r="B67" s="46">
        <v>807</v>
      </c>
      <c r="C67" s="26" t="s">
        <v>32</v>
      </c>
      <c r="D67" s="26" t="s">
        <v>24</v>
      </c>
      <c r="E67" s="54"/>
      <c r="F67" s="28"/>
      <c r="G67" s="91">
        <f t="shared" ref="G67:H70" si="13">SUM(G68)</f>
        <v>2000</v>
      </c>
      <c r="H67" s="91">
        <f t="shared" si="13"/>
        <v>1999</v>
      </c>
      <c r="I67" s="91">
        <f>SUM(I68)</f>
        <v>1999</v>
      </c>
      <c r="J67" s="52">
        <v>100</v>
      </c>
      <c r="K67" s="11"/>
      <c r="L67" s="10"/>
    </row>
    <row r="68" spans="1:12" ht="26.4">
      <c r="A68" s="30" t="s">
        <v>85</v>
      </c>
      <c r="B68" s="31">
        <v>807</v>
      </c>
      <c r="C68" s="32" t="s">
        <v>32</v>
      </c>
      <c r="D68" s="32" t="s">
        <v>24</v>
      </c>
      <c r="E68" s="33" t="s">
        <v>86</v>
      </c>
      <c r="F68" s="89"/>
      <c r="G68" s="72">
        <f t="shared" si="13"/>
        <v>2000</v>
      </c>
      <c r="H68" s="72">
        <f t="shared" si="13"/>
        <v>1999</v>
      </c>
      <c r="I68" s="72">
        <f>SUM(I69)</f>
        <v>1999</v>
      </c>
      <c r="J68" s="29">
        <v>100</v>
      </c>
      <c r="K68" s="11"/>
      <c r="L68" s="10"/>
    </row>
    <row r="69" spans="1:12" ht="26.4">
      <c r="A69" s="40" t="s">
        <v>87</v>
      </c>
      <c r="B69" s="36">
        <v>807</v>
      </c>
      <c r="C69" s="37" t="s">
        <v>32</v>
      </c>
      <c r="D69" s="37" t="s">
        <v>24</v>
      </c>
      <c r="E69" s="38" t="s">
        <v>82</v>
      </c>
      <c r="F69" s="41"/>
      <c r="G69" s="72">
        <f t="shared" si="13"/>
        <v>2000</v>
      </c>
      <c r="H69" s="72">
        <f t="shared" si="13"/>
        <v>1999</v>
      </c>
      <c r="I69" s="72">
        <f>SUM(I70)</f>
        <v>1999</v>
      </c>
      <c r="J69" s="29">
        <v>100</v>
      </c>
      <c r="K69" s="11"/>
      <c r="L69" s="10"/>
    </row>
    <row r="70" spans="1:12" ht="27.75" customHeight="1">
      <c r="A70" s="40" t="s">
        <v>21</v>
      </c>
      <c r="B70" s="36">
        <v>807</v>
      </c>
      <c r="C70" s="37" t="s">
        <v>32</v>
      </c>
      <c r="D70" s="37" t="s">
        <v>24</v>
      </c>
      <c r="E70" s="38" t="s">
        <v>82</v>
      </c>
      <c r="F70" s="41">
        <v>200</v>
      </c>
      <c r="G70" s="72">
        <f t="shared" si="13"/>
        <v>2000</v>
      </c>
      <c r="H70" s="72">
        <f t="shared" si="13"/>
        <v>1999</v>
      </c>
      <c r="I70" s="72">
        <f>SUM(I71)</f>
        <v>1999</v>
      </c>
      <c r="J70" s="29">
        <v>100</v>
      </c>
      <c r="K70" s="11"/>
      <c r="L70" s="10"/>
    </row>
    <row r="71" spans="1:12" ht="39.75" customHeight="1">
      <c r="A71" s="42" t="s">
        <v>20</v>
      </c>
      <c r="B71" s="43">
        <v>807</v>
      </c>
      <c r="C71" s="44" t="s">
        <v>32</v>
      </c>
      <c r="D71" s="44" t="s">
        <v>24</v>
      </c>
      <c r="E71" s="38" t="s">
        <v>82</v>
      </c>
      <c r="F71" s="45">
        <v>240</v>
      </c>
      <c r="G71" s="72">
        <v>2000</v>
      </c>
      <c r="H71" s="72">
        <v>1999</v>
      </c>
      <c r="I71" s="72">
        <v>1999</v>
      </c>
      <c r="J71" s="29">
        <f t="shared" ref="J71:J72" si="14">I71/H71*100</f>
        <v>100</v>
      </c>
      <c r="K71" s="11"/>
      <c r="L71" s="10"/>
    </row>
    <row r="72" spans="1:12" ht="24.9" customHeight="1">
      <c r="A72" s="100" t="s">
        <v>35</v>
      </c>
      <c r="B72" s="100"/>
      <c r="C72" s="100"/>
      <c r="D72" s="100"/>
      <c r="E72" s="100"/>
      <c r="F72" s="100"/>
      <c r="G72" s="74">
        <f>G7</f>
        <v>2985398.79</v>
      </c>
      <c r="H72" s="74">
        <f>H7</f>
        <v>3185560.95</v>
      </c>
      <c r="I72" s="74">
        <f>I7</f>
        <v>3007151.3</v>
      </c>
      <c r="J72" s="52">
        <f t="shared" si="14"/>
        <v>94.39942751683968</v>
      </c>
      <c r="K72" s="11"/>
      <c r="L72" s="10"/>
    </row>
    <row r="73" spans="1:12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</row>
    <row r="74" spans="1:12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</row>
    <row r="76" spans="1:12">
      <c r="A76" s="7"/>
    </row>
    <row r="80" spans="1:12">
      <c r="F80" s="8"/>
      <c r="G80" s="8"/>
      <c r="H80" s="8"/>
      <c r="I80" s="8"/>
      <c r="J80" s="8"/>
    </row>
  </sheetData>
  <mergeCells count="15">
    <mergeCell ref="E1:J1"/>
    <mergeCell ref="B3:J3"/>
    <mergeCell ref="A2:J2"/>
    <mergeCell ref="A72:F72"/>
    <mergeCell ref="A4:J4"/>
    <mergeCell ref="A5:A6"/>
    <mergeCell ref="B5:B6"/>
    <mergeCell ref="C5:C6"/>
    <mergeCell ref="D5:D6"/>
    <mergeCell ref="E5:E6"/>
    <mergeCell ref="F5:F6"/>
    <mergeCell ref="J5:J6"/>
    <mergeCell ref="G5:G6"/>
    <mergeCell ref="H5:H6"/>
    <mergeCell ref="I5:I6"/>
  </mergeCells>
  <pageMargins left="0.5511811023622047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2024-03-15T09:00:13Z</dcterms:modified>
</cp:coreProperties>
</file>