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\Изменения в МП на 11.2024\Изм. В МП КРСКИ\"/>
    </mc:Choice>
  </mc:AlternateContent>
  <xr:revisionPtr revIDLastSave="0" documentId="13_ncr:1_{04DD28CB-D0F2-4A3B-BDD9-659C7F3F9344}" xr6:coauthVersionLast="47" xr6:coauthVersionMax="47" xr10:uidLastSave="{00000000-0000-0000-0000-000000000000}"/>
  <bookViews>
    <workbookView xWindow="1170" yWindow="1170" windowWidth="25560" windowHeight="14415" activeTab="2" xr2:uid="{00000000-000D-0000-FFFF-FFFF00000000}"/>
  </bookViews>
  <sheets>
    <sheet name="П1 Целевые" sheetId="1" r:id="rId1"/>
    <sheet name="Порядок, источники" sheetId="12" r:id="rId2"/>
    <sheet name="П2 ФО" sheetId="2" r:id="rId3"/>
    <sheet name="Показатели" sheetId="13" r:id="rId4"/>
  </sheets>
  <definedNames>
    <definedName name="_Par269" localSheetId="0">'П1 Целевые'!#REF!</definedName>
    <definedName name="_Par289" localSheetId="0">'П1 Целевые'!$B$11</definedName>
    <definedName name="_Par534" localSheetId="2">'П2 ФО'!#REF!</definedName>
    <definedName name="_Par537" localSheetId="2">'П2 ФО'!#REF!</definedName>
    <definedName name="_Par588" localSheetId="2">'П2 ФО'!#REF!</definedName>
    <definedName name="_Par656" localSheetId="2">'П2 ФО'!#REF!</definedName>
    <definedName name="_xlnm.Print_Area" localSheetId="0">'П1 Целевые'!$A$1:$L$18</definedName>
    <definedName name="_xlnm.Print_Area" localSheetId="2">'П2 ФО'!$A$1:$K$108</definedName>
    <definedName name="_xlnm.Print_Area" localSheetId="3">Показатели!$A$1:$M$28</definedName>
    <definedName name="_xlnm.Print_Area" localSheetId="1">'Порядок, источники'!$A$1:$C$13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2" l="1"/>
  <c r="G84" i="2" l="1"/>
  <c r="F19" i="2"/>
  <c r="D9" i="2"/>
  <c r="I9" i="2"/>
  <c r="D10" i="2"/>
  <c r="E10" i="2"/>
  <c r="F10" i="2"/>
  <c r="G10" i="2"/>
  <c r="H10" i="2"/>
  <c r="I10" i="2"/>
  <c r="J10" i="2"/>
  <c r="J9" i="2" s="1"/>
  <c r="K10" i="2"/>
  <c r="K9" i="2" s="1"/>
  <c r="D11" i="2"/>
  <c r="E11" i="2"/>
  <c r="F11" i="2"/>
  <c r="G11" i="2"/>
  <c r="H11" i="2"/>
  <c r="I11" i="2"/>
  <c r="J11" i="2"/>
  <c r="K11" i="2"/>
  <c r="D12" i="2"/>
  <c r="E12" i="2"/>
  <c r="F12" i="2"/>
  <c r="G12" i="2"/>
  <c r="H12" i="2"/>
  <c r="I12" i="2"/>
  <c r="J12" i="2"/>
  <c r="K12" i="2"/>
  <c r="D13" i="2"/>
  <c r="E13" i="2"/>
  <c r="F13" i="2"/>
  <c r="G13" i="2"/>
  <c r="H13" i="2"/>
  <c r="I13" i="2"/>
  <c r="J13" i="2"/>
  <c r="K13" i="2"/>
  <c r="D14" i="2"/>
  <c r="E14" i="2"/>
  <c r="F14" i="2"/>
  <c r="G14" i="2"/>
  <c r="H14" i="2"/>
  <c r="I14" i="2"/>
  <c r="J14" i="2"/>
  <c r="K14" i="2"/>
  <c r="C15" i="2"/>
  <c r="C16" i="2"/>
  <c r="C17" i="2"/>
  <c r="D19" i="2"/>
  <c r="E19" i="2"/>
  <c r="G19" i="2"/>
  <c r="H19" i="2"/>
  <c r="I19" i="2"/>
  <c r="J19" i="2"/>
  <c r="K19" i="2"/>
  <c r="C20" i="2"/>
  <c r="C21" i="2"/>
  <c r="C22" i="2"/>
  <c r="C23" i="2"/>
  <c r="D24" i="2"/>
  <c r="E24" i="2"/>
  <c r="F24" i="2"/>
  <c r="G24" i="2"/>
  <c r="H24" i="2"/>
  <c r="I24" i="2"/>
  <c r="J24" i="2"/>
  <c r="K24" i="2"/>
  <c r="C25" i="2"/>
  <c r="C24" i="2" s="1"/>
  <c r="C26" i="2"/>
  <c r="C27" i="2"/>
  <c r="C28" i="2"/>
  <c r="D29" i="2"/>
  <c r="E29" i="2"/>
  <c r="F29" i="2"/>
  <c r="G29" i="2"/>
  <c r="H29" i="2"/>
  <c r="I29" i="2"/>
  <c r="J29" i="2"/>
  <c r="K29" i="2"/>
  <c r="C30" i="2"/>
  <c r="C31" i="2"/>
  <c r="C32" i="2"/>
  <c r="C33" i="2"/>
  <c r="D34" i="2"/>
  <c r="E34" i="2"/>
  <c r="F34" i="2"/>
  <c r="G34" i="2"/>
  <c r="H34" i="2"/>
  <c r="I34" i="2"/>
  <c r="J34" i="2"/>
  <c r="K34" i="2"/>
  <c r="C35" i="2"/>
  <c r="C36" i="2"/>
  <c r="C34" i="2" s="1"/>
  <c r="C37" i="2"/>
  <c r="C12" i="2" s="1"/>
  <c r="C38" i="2"/>
  <c r="D39" i="2"/>
  <c r="E39" i="2"/>
  <c r="F39" i="2"/>
  <c r="G39" i="2"/>
  <c r="H39" i="2"/>
  <c r="I39" i="2"/>
  <c r="J39" i="2"/>
  <c r="K39" i="2"/>
  <c r="C40" i="2"/>
  <c r="C39" i="2" s="1"/>
  <c r="C41" i="2"/>
  <c r="C42" i="2"/>
  <c r="C43" i="2"/>
  <c r="D44" i="2"/>
  <c r="E44" i="2"/>
  <c r="F44" i="2"/>
  <c r="G44" i="2"/>
  <c r="H44" i="2"/>
  <c r="I44" i="2"/>
  <c r="J44" i="2"/>
  <c r="K44" i="2"/>
  <c r="C45" i="2"/>
  <c r="C44" i="2" s="1"/>
  <c r="C46" i="2"/>
  <c r="C47" i="2"/>
  <c r="C48" i="2"/>
  <c r="D49" i="2"/>
  <c r="E49" i="2"/>
  <c r="F49" i="2"/>
  <c r="G49" i="2"/>
  <c r="H49" i="2"/>
  <c r="I49" i="2"/>
  <c r="J49" i="2"/>
  <c r="K49" i="2"/>
  <c r="C50" i="2"/>
  <c r="C51" i="2"/>
  <c r="C52" i="2"/>
  <c r="C53" i="2"/>
  <c r="C49" i="2" s="1"/>
  <c r="D54" i="2"/>
  <c r="E54" i="2"/>
  <c r="F54" i="2"/>
  <c r="G54" i="2"/>
  <c r="H54" i="2"/>
  <c r="I54" i="2"/>
  <c r="J54" i="2"/>
  <c r="K54" i="2"/>
  <c r="C55" i="2"/>
  <c r="C56" i="2"/>
  <c r="C54" i="2" s="1"/>
  <c r="C57" i="2"/>
  <c r="C58" i="2"/>
  <c r="D59" i="2"/>
  <c r="E59" i="2"/>
  <c r="F59" i="2"/>
  <c r="G59" i="2"/>
  <c r="H59" i="2"/>
  <c r="I59" i="2"/>
  <c r="J59" i="2"/>
  <c r="K59" i="2"/>
  <c r="C60" i="2"/>
  <c r="C59" i="2" s="1"/>
  <c r="C61" i="2"/>
  <c r="C62" i="2"/>
  <c r="C63" i="2"/>
  <c r="D64" i="2"/>
  <c r="E64" i="2"/>
  <c r="F64" i="2"/>
  <c r="G64" i="2"/>
  <c r="H64" i="2"/>
  <c r="I64" i="2"/>
  <c r="J64" i="2"/>
  <c r="K64" i="2"/>
  <c r="C65" i="2"/>
  <c r="C64" i="2" s="1"/>
  <c r="C66" i="2"/>
  <c r="C67" i="2"/>
  <c r="C68" i="2"/>
  <c r="D69" i="2"/>
  <c r="E69" i="2"/>
  <c r="F69" i="2"/>
  <c r="G69" i="2"/>
  <c r="H69" i="2"/>
  <c r="I69" i="2"/>
  <c r="J69" i="2"/>
  <c r="K69" i="2"/>
  <c r="C70" i="2"/>
  <c r="C71" i="2"/>
  <c r="C72" i="2"/>
  <c r="C73" i="2"/>
  <c r="D74" i="2"/>
  <c r="E74" i="2"/>
  <c r="F74" i="2"/>
  <c r="G74" i="2"/>
  <c r="H74" i="2"/>
  <c r="I74" i="2"/>
  <c r="J74" i="2"/>
  <c r="K74" i="2"/>
  <c r="C75" i="2"/>
  <c r="C76" i="2"/>
  <c r="C74" i="2" s="1"/>
  <c r="C77" i="2"/>
  <c r="C78" i="2"/>
  <c r="D79" i="2"/>
  <c r="E79" i="2"/>
  <c r="F79" i="2"/>
  <c r="G79" i="2"/>
  <c r="H79" i="2"/>
  <c r="I79" i="2"/>
  <c r="J79" i="2"/>
  <c r="K79" i="2"/>
  <c r="C80" i="2"/>
  <c r="C81" i="2"/>
  <c r="C82" i="2"/>
  <c r="C83" i="2"/>
  <c r="D84" i="2"/>
  <c r="E84" i="2"/>
  <c r="F84" i="2"/>
  <c r="H84" i="2"/>
  <c r="I84" i="2"/>
  <c r="J84" i="2"/>
  <c r="K84" i="2"/>
  <c r="C85" i="2"/>
  <c r="C84" i="2" s="1"/>
  <c r="C86" i="2"/>
  <c r="C87" i="2"/>
  <c r="C88" i="2"/>
  <c r="D89" i="2"/>
  <c r="E89" i="2"/>
  <c r="F89" i="2"/>
  <c r="G89" i="2"/>
  <c r="H89" i="2"/>
  <c r="I89" i="2"/>
  <c r="J89" i="2"/>
  <c r="K89" i="2"/>
  <c r="C90" i="2"/>
  <c r="C89" i="2" s="1"/>
  <c r="C91" i="2"/>
  <c r="C92" i="2"/>
  <c r="C93" i="2"/>
  <c r="D94" i="2"/>
  <c r="E94" i="2"/>
  <c r="F94" i="2"/>
  <c r="G94" i="2"/>
  <c r="H94" i="2"/>
  <c r="I94" i="2"/>
  <c r="J94" i="2"/>
  <c r="K94" i="2"/>
  <c r="C95" i="2"/>
  <c r="C96" i="2"/>
  <c r="C97" i="2"/>
  <c r="C98" i="2"/>
  <c r="C94" i="2" s="1"/>
  <c r="D99" i="2"/>
  <c r="E99" i="2"/>
  <c r="F99" i="2"/>
  <c r="G99" i="2"/>
  <c r="H99" i="2"/>
  <c r="I99" i="2"/>
  <c r="J99" i="2"/>
  <c r="K99" i="2"/>
  <c r="C100" i="2"/>
  <c r="C99" i="2" s="1"/>
  <c r="C101" i="2"/>
  <c r="C102" i="2"/>
  <c r="C103" i="2"/>
  <c r="D104" i="2"/>
  <c r="E104" i="2"/>
  <c r="F104" i="2"/>
  <c r="G104" i="2"/>
  <c r="H104" i="2"/>
  <c r="I104" i="2"/>
  <c r="J104" i="2"/>
  <c r="K104" i="2"/>
  <c r="C105" i="2"/>
  <c r="C106" i="2"/>
  <c r="C107" i="2"/>
  <c r="C108" i="2"/>
  <c r="C104" i="2" l="1"/>
  <c r="E9" i="2"/>
  <c r="C19" i="2"/>
  <c r="H9" i="2"/>
  <c r="G9" i="2"/>
  <c r="C69" i="2"/>
  <c r="C13" i="2"/>
  <c r="C10" i="2"/>
  <c r="C29" i="2"/>
  <c r="F9" i="2"/>
  <c r="C11" i="2"/>
  <c r="C14" i="2"/>
  <c r="C79" i="2"/>
  <c r="C9" i="2" l="1"/>
</calcChain>
</file>

<file path=xl/sharedStrings.xml><?xml version="1.0" encoding="utf-8"?>
<sst xmlns="http://schemas.openxmlformats.org/spreadsheetml/2006/main" count="462" uniqueCount="171">
  <si>
    <t>Наименование целевого показателя</t>
  </si>
  <si>
    <t>Единица измерения</t>
  </si>
  <si>
    <t>всего</t>
  </si>
  <si>
    <t>итого</t>
  </si>
  <si>
    <t>Наименование мероприятия</t>
  </si>
  <si>
    <t>Источник финансирования</t>
  </si>
  <si>
    <t>внебюджетные средства</t>
  </si>
  <si>
    <t>2030 год</t>
  </si>
  <si>
    <t>2029 год</t>
  </si>
  <si>
    <t>2028 год</t>
  </si>
  <si>
    <t>2027 год</t>
  </si>
  <si>
    <t>2026 год</t>
  </si>
  <si>
    <t>2025 год</t>
  </si>
  <si>
    <t>2024 год</t>
  </si>
  <si>
    <t>2023 год</t>
  </si>
  <si>
    <t xml:space="preserve">Наименование </t>
  </si>
  <si>
    <t xml:space="preserve">Капитальный ремонт, ремонт тепловых сетей, котельных, реконструкция (модернизация) систем теплоснабжения </t>
  </si>
  <si>
    <t>Итого по программе</t>
  </si>
  <si>
    <t>%</t>
  </si>
  <si>
    <t>Проектирование и строительство котельной "Квартальная № 2"</t>
  </si>
  <si>
    <t>Проектирование и модернизация котельной и тепловых сетей котельной "Юбилейная" с. Красноборск  
/МО "Алексеевское"/</t>
  </si>
  <si>
    <t>Проектирование и обустройство площадки временного накопления ТКО в с. Верхняя Уфтюга
/МО "Верхнеуфтюгское"/</t>
  </si>
  <si>
    <t>Содержание мест (площадок), в том числе временного накопления ТКО</t>
  </si>
  <si>
    <t>Устройство весового контроля на полигоне ТКО с. Красноборск
/МО "Алексеевское"/</t>
  </si>
  <si>
    <t>Задача</t>
  </si>
  <si>
    <t xml:space="preserve">Обеспечение инженерной инфраструктурой застроенных территорий </t>
  </si>
  <si>
    <t>Повышение уровня надёжности, энергоэффективностисистем коммунальной инфраструктуры</t>
  </si>
  <si>
    <t>Порядок расчёта и источники информации о значениях целевых показателей муниципальной программы</t>
  </si>
  <si>
    <t>Порядок расчёта</t>
  </si>
  <si>
    <t>Источник информации</t>
  </si>
  <si>
    <t>Показатели результативности мероприятий программы</t>
  </si>
  <si>
    <t>Наименование контрольного показателя результата выполнения мероприятия</t>
  </si>
  <si>
    <t>Отдел муниципального хозяйства</t>
  </si>
  <si>
    <t>Модернизация очистного оборудования станции водоочистки д. Ерщевская (реконструкция станции водоочистки, дер. Ершевская) 
/МО "Телеговское"/</t>
  </si>
  <si>
    <t>Проектирование и строительство тепловой сети и модернизация котельной "Школа" с. Черевково /МО "Черевковское"/, "Школа" с. Верхняя Уфтюга  / МО "Верхнеуфтюгское"/</t>
  </si>
  <si>
    <t>Наименование задачи</t>
  </si>
  <si>
    <t>Исполнитель/соисполнитель мероприятия</t>
  </si>
  <si>
    <t>Повышение уровня надёжности, энергоэффективности систем коммунальной инфраструктуры</t>
  </si>
  <si>
    <t>Проектирование и строительство котельной  "Новая" с реконструкцией тепловых сетей д. Ершевская, д. Городищенская, д. Горчинская  /МО "Телеговское"/</t>
  </si>
  <si>
    <t>Увеличение сетей водоснабжения путем вновь подключаемых объектов</t>
  </si>
  <si>
    <t>Расширение канализационной сети путем вновь подключаемых объектов</t>
  </si>
  <si>
    <t>Увеличение мест накопления ТКО путем создания новых контейнерных площадок</t>
  </si>
  <si>
    <t xml:space="preserve">Повышение качества услуг теплоснабжения </t>
  </si>
  <si>
    <t>Повышение качества услуг обращения с ТКО</t>
  </si>
  <si>
    <t xml:space="preserve">п. м. </t>
  </si>
  <si>
    <t>ед.</t>
  </si>
  <si>
    <t>Увеличение доли потребителей тепловой энергии путем вновь подключаемых объектов</t>
  </si>
  <si>
    <t>Количество метров построенной водопроводной сети</t>
  </si>
  <si>
    <t>Количество метров построенной канализационной сети</t>
  </si>
  <si>
    <t>Количество созданных мест накопления ТКО, контейнерных площадок.</t>
  </si>
  <si>
    <t>Количество отремонтированных объектов теплоснабжения за отчетный период</t>
  </si>
  <si>
    <t>Повышение качества услуг теплоснабжения (замена тепловых сетей)</t>
  </si>
  <si>
    <t xml:space="preserve">Местный 
бюджет
</t>
  </si>
  <si>
    <t>Областной бюджет</t>
  </si>
  <si>
    <t>Федеральный бюджет</t>
  </si>
  <si>
    <t>5</t>
  </si>
  <si>
    <t>3</t>
  </si>
  <si>
    <t>0</t>
  </si>
  <si>
    <t>1</t>
  </si>
  <si>
    <t>150</t>
  </si>
  <si>
    <t>20</t>
  </si>
  <si>
    <t>10</t>
  </si>
  <si>
    <t>Проектирование и реконструкция системы водоотведения (канализации), канализационных очистных сооружений (КОС-200) с. Красноборск
/МО "Алексевское"/</t>
  </si>
  <si>
    <t>Создание мест (площадок) накопления, в том числе раздельного накопления на территории МО "Красноборский муниципальный район"</t>
  </si>
  <si>
    <t xml:space="preserve">Работы связаные с подключением к централизованным системам теплоснабжения, водоснабжения, водоотведения, электроснабжения и телерадио связи вновь построенных многоквартирных домов в Красноборском районе (программа переселения граждан из аварийного жилого фонда) </t>
  </si>
  <si>
    <t>Мероприятие № 8
Проектирование и строительство котельной "Квартальная № 2"</t>
  </si>
  <si>
    <t xml:space="preserve">Мероприятие № 10
Капитальный ремонт, ремонт тепловых сетей, котельных, реконструкция (модернизация) систем теплоснабжения </t>
  </si>
  <si>
    <t>Мероприятие № 15
Содержание мест (площадок), в том числе временного накопления ТКО</t>
  </si>
  <si>
    <t>п.м.</t>
  </si>
  <si>
    <t>протяженность сетей</t>
  </si>
  <si>
    <t>протяженность реконструируемой водопроводной сети</t>
  </si>
  <si>
    <t>протяженность реконструируемой тепловой сети</t>
  </si>
  <si>
    <t>Количество площадок</t>
  </si>
  <si>
    <t>строительство котельной</t>
  </si>
  <si>
    <t>модернизация котельной</t>
  </si>
  <si>
    <t>протяженность отремонтируемой тепловой сети</t>
  </si>
  <si>
    <t>реконструкция станции водоочистки</t>
  </si>
  <si>
    <t>протяженность отремонтируемой водопроводной, канализационной сети</t>
  </si>
  <si>
    <t>устройство весового контроля</t>
  </si>
  <si>
    <t>устройство ПВН</t>
  </si>
  <si>
    <t>количество площадок</t>
  </si>
  <si>
    <t>300</t>
  </si>
  <si>
    <t>200</t>
  </si>
  <si>
    <t>250</t>
  </si>
  <si>
    <t>100</t>
  </si>
  <si>
    <t>выполненные мероприятия</t>
  </si>
  <si>
    <t xml:space="preserve">Капитальный ремонт, ремонт систем водоснабжения и водоотведения, в том числе локальных источников водоснабжения и локальных систем водоотведения </t>
  </si>
  <si>
    <t>Мероприятия связаные с разработкой ПСД, прохождением экспертизы, оформлением правоустанавливающих  документов, выполнение работ по инженерным изысканиям и кадастровых работ</t>
  </si>
  <si>
    <t>Проектирование и реконструкция системы центрального водоснабжения с. Красноборск (установка станции водоочистки с водонапорной башней, насосной станции и реконструкция водопроводных сетей, с. Красноборск)
/МО "Алексеевское"/</t>
  </si>
  <si>
    <t>Мероприятие № 5
Мероприятия связаные с разработкой ПСД, прохождением экспертизы, оформлением правоустанавливающих  документов, выполнение работ по инженерным изысканиям и кадастровых работ</t>
  </si>
  <si>
    <t xml:space="preserve">Мероприятие № 12
Капитальный ремонт, ремонт систем водоснабжения и водоотведения, в том числе локальных источников водоснабжения и локальных систем водоотведения </t>
  </si>
  <si>
    <t>50</t>
  </si>
  <si>
    <t>7</t>
  </si>
  <si>
    <t>30</t>
  </si>
  <si>
    <t>104</t>
  </si>
  <si>
    <t>Повышение качества услуг водоснабжения, водоотведения (замена водопроводных, канализационных сетей)</t>
  </si>
  <si>
    <t>Количество объектов</t>
  </si>
  <si>
    <t>Количество отремонтированных сетей водоснабжения и водоотведения за отчетный период</t>
  </si>
  <si>
    <t>СВЕДЕНИЯ О ЦЕЛЕВЫХ ПОКАЗАТЕЛЯХ
муниципальной программы МО "Красноборский муниципальный район" 
«Программа комплексного развития систем коммунальной инфраструктуры в Красноборском муниципальном районе (2020-2030 годы)»</t>
  </si>
  <si>
    <t xml:space="preserve">ПЕРЕЧЕНЬ
целевых показателей 
</t>
  </si>
  <si>
    <t>Приложение № 3
к  муниципальной программе  «Программа комплексного развития систем коммунальной инфраструктуры в Красноборском муниципальном районе (2020-2030 годы)»</t>
  </si>
  <si>
    <t>на 2022 год плюс 7 площадок сделаных в 2022 году</t>
  </si>
  <si>
    <t>\</t>
  </si>
  <si>
    <t>в 2022 году выполнение кадастровых работ с серветутом</t>
  </si>
  <si>
    <t>в 2022 году смонтированно 7 площадок</t>
  </si>
  <si>
    <t>320</t>
  </si>
  <si>
    <t>122 п.м. ремонт теплосети,  52 п.м.  Вновь построенный участок сети</t>
  </si>
  <si>
    <t>122</t>
  </si>
  <si>
    <t xml:space="preserve"> в 2022 году 195 м. сетей водоснабжения и канализации к новым домам внебюджетное финансирование</t>
  </si>
  <si>
    <t>55</t>
  </si>
  <si>
    <t>необходимое количество площадок ТКО 312, на конец 2022 года 92 площадки</t>
  </si>
  <si>
    <t>Q=Sкп/Sнп*100, где 
Q % - коэффициент изменения количества обустроенных мест накопления ТКО;
Sкп - количество площадок ТКО на конец отчетного периода;
Sнп - необходимое количество площадок ТКО.</t>
  </si>
  <si>
    <t>29</t>
  </si>
  <si>
    <t>83</t>
  </si>
  <si>
    <t>230</t>
  </si>
  <si>
    <t>260</t>
  </si>
  <si>
    <t>31</t>
  </si>
  <si>
    <t>33</t>
  </si>
  <si>
    <t>35</t>
  </si>
  <si>
    <t>44</t>
  </si>
  <si>
    <t>54</t>
  </si>
  <si>
    <t>64</t>
  </si>
  <si>
    <t>73</t>
  </si>
  <si>
    <t>Приложение № 1(2)
к  муниципальной программе «Программа комплексного развития систем коммунальной инфраструктуры в Красноборском муниципальном районе (2020-2030 годы)»</t>
  </si>
  <si>
    <t>8</t>
  </si>
  <si>
    <t>137 объектов (82 - ЮЛ, 55 - ФЛ) КТС
15 объектов МО Телеговское (1 - ФЛ Санаторий, 2 - ЮЛ котельная ДК Ершевская, 1 - Ю.Л. 2 - ФЛ котельная Школа д. Ершевская, 9 - Ф.Л. Котельная Солониха) ИТОГО на 2021 год 152 объекта</t>
  </si>
  <si>
    <t>0,5</t>
  </si>
  <si>
    <t>на 2020 г. - 143 объекта
на 2021 г. - 147 объектов
на 2022 г. - 152 объекта
на 2023 г. - 157 объекта</t>
  </si>
  <si>
    <t>0,4</t>
  </si>
  <si>
    <t>0,6</t>
  </si>
  <si>
    <t>0,3</t>
  </si>
  <si>
    <t>Объем финансирования, рублей</t>
  </si>
  <si>
    <t>Q=(Qкп-Qнп)*100/Qнп, где 
Q - доля увеличения количества потребителей тепловой энергии;
Qкп - количество потребителей на конец отчетного периода;
Qнп - количество потребителей на начало отчетного периода.</t>
  </si>
  <si>
    <t>Приобретение резервного источника снабжения электрической энергии для муниципального бюджетного образовательного учреждения "Куликовская средняя школа" муниципального образования "Красноборский муниципальный район</t>
  </si>
  <si>
    <t>количество резервных источников</t>
  </si>
  <si>
    <t xml:space="preserve">Водоотведение и устройство 
подъездных путей к местам 
накопления отходов с территории 
кладбищ
</t>
  </si>
  <si>
    <t>количество обустроенных кладбищ контейнерами ТКО</t>
  </si>
  <si>
    <t>180</t>
  </si>
  <si>
    <t>11</t>
  </si>
  <si>
    <t>103</t>
  </si>
  <si>
    <t>60</t>
  </si>
  <si>
    <t>базовый2022 год</t>
  </si>
  <si>
    <t>Количство ликвидированных свалок</t>
  </si>
  <si>
    <t>Проектирование и строительство общественной бани в с. Красноборск</t>
  </si>
  <si>
    <t xml:space="preserve"> Ликвидации мест несанкционированного размещения отходов</t>
  </si>
  <si>
    <t>количество ликвидированных свалок</t>
  </si>
  <si>
    <t>количество разработанных проектов и строительство общественных бань</t>
  </si>
  <si>
    <t>Количество ликвидированных свалок.</t>
  </si>
  <si>
    <t>Сведния РСО и УМХ на основании выполненых контрактах</t>
  </si>
  <si>
    <t>Количество ликвидированных свалок</t>
  </si>
  <si>
    <t>Сведения УМХ на основании выполненных контрактах</t>
  </si>
  <si>
    <t>Мероприятие № 18
 Ликвидации мест несанкционированного размещения отходов</t>
  </si>
  <si>
    <t>Мероприятие № 19
Проектирование и строительство общественной бани в с. Красноборск</t>
  </si>
  <si>
    <t>Приложение № 1
к  муниципальной программе «Программа комплексного развития систем коммунальной инфраструктуры в Красноборском муниципальном округе (2020-2030 годы)»</t>
  </si>
  <si>
    <t>Финансовое обеспечение реализации муниципальной программы
«Программа комплексного развития систем коммунальной инфраструктуры в Красноборском муниципальном округе (2020-2030 годы)»</t>
  </si>
  <si>
    <t>Приложение № 2
к  муниципальной программе  «Программа комплексного развития систем коммунальной инфраструктуры в Красноборском муниципальном округе (2020-2030 годы)»</t>
  </si>
  <si>
    <t xml:space="preserve">Мероприятие №1
Проектирование и строительство тепловой сети и модернизация котельной "Школа" с. Черевково, "Школа" с. Верхняя Уфтюга </t>
  </si>
  <si>
    <t xml:space="preserve">Мероприятие № 3
Проектирование и строительство котельной  "Новая" с реконструкцией тепловых сетей д. Ершевская, д. Городищенская, д. Горчинская  </t>
  </si>
  <si>
    <t>Мероприятие № 4
Проектирование и реконструкция системы центрального водоснабжения с. Красноборск (установка станции водоочистки с водонапорной башней, насосной станции и реконструкция водопроводных сетей, с. Красноборск)</t>
  </si>
  <si>
    <t xml:space="preserve">Мероприятие № 6 
Проектирование и реконструкция системы водоотведения (канализации), канализационных очистных сооружений (КОС-200) с. Красноборск
</t>
  </si>
  <si>
    <t>Мероприятие № 7
Создание мест (площадок) накопления, в том числе раздельного накопления и приобретение контейнеров ТКО на территории Красноборского муниципального округа</t>
  </si>
  <si>
    <t xml:space="preserve">Мероприятие № 9
Проектирование и модернизация котельной и тепловых сетей котельной "Юбилейная" с. Красноборск  
</t>
  </si>
  <si>
    <t xml:space="preserve">Мероприятие № 11
Модернизация очистного оборудования станции водоочистки д. Ерщевская (реконструкция станции водоочистки, дер. Ершевская) 
</t>
  </si>
  <si>
    <t xml:space="preserve">Мероприятие № 13
Устройство весового контроля на полигоне ТКО с. Красноборск
</t>
  </si>
  <si>
    <t xml:space="preserve">Мероприятие № 14
Проектирование и обустройство площадки временного накопления ТКО в с. Верхняя Уфтюга
</t>
  </si>
  <si>
    <t>Мероприятие № 16
"Приобретение резервного источника снабжения электрической энергии для муниципального бюджетного образовательного учреждения "Куликовская средняя школа" муниципального образования Красноборского муниципального округа</t>
  </si>
  <si>
    <t>Мероприятие № 17
"Водоотведение и устройство 
подъездных путей к местам 
накопления отходов с территории 
кладбищ"</t>
  </si>
  <si>
    <t xml:space="preserve">Мероприятие № 2
Работы связаные с подключением к централизованным системам теплоснабжения, водоснабжения, водоотведения, электроснабжения и телерадио связи вновь построенных многоквартирных домов в Красноборском округе (программа переселения граждан из аварийного жилого фонда) </t>
  </si>
  <si>
    <t>4</t>
  </si>
  <si>
    <t>99</t>
  </si>
  <si>
    <t>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</si>
</sst>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2" fontId="5" fillId="0" borderId="11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2" fontId="5" fillId="0" borderId="13" xfId="0" applyNumberFormat="1" applyFont="1" applyBorder="1" applyAlignment="1">
      <alignment horizontal="center" vertical="top" wrapText="1"/>
    </xf>
    <xf numFmtId="2" fontId="5" fillId="0" borderId="14" xfId="0" applyNumberFormat="1" applyFont="1" applyBorder="1" applyAlignment="1">
      <alignment horizontal="center" vertical="top" wrapText="1"/>
    </xf>
    <xf numFmtId="2" fontId="5" fillId="0" borderId="15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2" fontId="7" fillId="0" borderId="0" xfId="0" applyNumberFormat="1" applyFont="1"/>
    <xf numFmtId="0" fontId="0" fillId="0" borderId="0" xfId="0" applyAlignment="1">
      <alignment wrapText="1"/>
    </xf>
    <xf numFmtId="2" fontId="2" fillId="0" borderId="17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5" fillId="0" borderId="18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Border="1"/>
    <xf numFmtId="0" fontId="8" fillId="0" borderId="0" xfId="0" applyFont="1"/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"/>
  <sheetViews>
    <sheetView view="pageBreakPreview" zoomScale="70" zoomScaleNormal="85" zoomScaleSheetLayoutView="70" workbookViewId="0">
      <selection activeCell="C16" sqref="C16"/>
    </sheetView>
  </sheetViews>
  <sheetFormatPr defaultRowHeight="15.75" x14ac:dyDescent="0.2"/>
  <cols>
    <col min="1" max="1" width="24.140625" style="11" customWidth="1"/>
    <col min="2" max="2" width="78.42578125" customWidth="1"/>
    <col min="3" max="3" width="27.42578125" customWidth="1"/>
    <col min="4" max="4" width="9.140625" customWidth="1"/>
    <col min="5" max="5" width="8.140625" customWidth="1"/>
  </cols>
  <sheetData>
    <row r="1" spans="1:12" s="5" customFormat="1" ht="37.5" customHeight="1" x14ac:dyDescent="0.2">
      <c r="A1" s="7"/>
      <c r="B1" s="55" t="s">
        <v>153</v>
      </c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s="5" customFormat="1" x14ac:dyDescent="0.2">
      <c r="A2" s="7"/>
    </row>
    <row r="3" spans="1:12" s="5" customFormat="1" ht="57" customHeight="1" x14ac:dyDescent="0.2">
      <c r="A3" s="7"/>
      <c r="B3" s="64" t="s">
        <v>98</v>
      </c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s="5" customFormat="1" x14ac:dyDescent="0.2">
      <c r="A4" s="7"/>
    </row>
    <row r="5" spans="1:12" s="5" customFormat="1" ht="50.25" customHeight="1" x14ac:dyDescent="0.2">
      <c r="A5" s="7"/>
      <c r="B5" s="65" t="s">
        <v>99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7" spans="1:12" ht="32.25" customHeight="1" x14ac:dyDescent="0.2">
      <c r="A7" s="58" t="s">
        <v>24</v>
      </c>
      <c r="B7" s="56" t="s">
        <v>0</v>
      </c>
      <c r="C7" s="56" t="s">
        <v>1</v>
      </c>
      <c r="D7" s="56"/>
      <c r="E7" s="56"/>
      <c r="F7" s="56"/>
      <c r="G7" s="56"/>
      <c r="H7" s="56"/>
      <c r="I7" s="56"/>
      <c r="J7" s="56"/>
      <c r="K7" s="56"/>
      <c r="L7" s="56"/>
    </row>
    <row r="8" spans="1:12" ht="15.75" customHeight="1" x14ac:dyDescent="0.2">
      <c r="A8" s="59"/>
      <c r="B8" s="56"/>
      <c r="C8" s="56"/>
      <c r="D8" s="66" t="s">
        <v>141</v>
      </c>
      <c r="E8" s="66" t="s">
        <v>14</v>
      </c>
      <c r="F8" s="56" t="s">
        <v>13</v>
      </c>
      <c r="G8" s="56" t="s">
        <v>12</v>
      </c>
      <c r="H8" s="56" t="s">
        <v>11</v>
      </c>
      <c r="I8" s="56" t="s">
        <v>10</v>
      </c>
      <c r="J8" s="56" t="s">
        <v>9</v>
      </c>
      <c r="K8" s="56" t="s">
        <v>8</v>
      </c>
      <c r="L8" s="56" t="s">
        <v>7</v>
      </c>
    </row>
    <row r="9" spans="1:12" ht="15.75" customHeight="1" x14ac:dyDescent="0.2">
      <c r="A9" s="59"/>
      <c r="B9" s="56"/>
      <c r="C9" s="56"/>
      <c r="D9" s="67"/>
      <c r="E9" s="67"/>
      <c r="F9" s="56"/>
      <c r="G9" s="56"/>
      <c r="H9" s="56"/>
      <c r="I9" s="56"/>
      <c r="J9" s="56"/>
      <c r="K9" s="56"/>
      <c r="L9" s="56"/>
    </row>
    <row r="10" spans="1:12" ht="15.75" customHeight="1" x14ac:dyDescent="0.2">
      <c r="A10" s="60"/>
      <c r="B10" s="56"/>
      <c r="C10" s="56"/>
      <c r="D10" s="68"/>
      <c r="E10" s="68"/>
      <c r="F10" s="56"/>
      <c r="G10" s="56"/>
      <c r="H10" s="56"/>
      <c r="I10" s="56"/>
      <c r="J10" s="56"/>
      <c r="K10" s="56"/>
      <c r="L10" s="56"/>
    </row>
    <row r="11" spans="1:12" ht="38.25" customHeight="1" x14ac:dyDescent="0.2">
      <c r="A11" s="61" t="s">
        <v>25</v>
      </c>
      <c r="B11" s="1" t="s">
        <v>46</v>
      </c>
      <c r="C11" s="1" t="s">
        <v>18</v>
      </c>
      <c r="D11" s="6" t="s">
        <v>126</v>
      </c>
      <c r="E11" s="6" t="s">
        <v>126</v>
      </c>
      <c r="F11" s="6" t="s">
        <v>129</v>
      </c>
      <c r="G11" s="6" t="s">
        <v>129</v>
      </c>
      <c r="H11" s="6" t="s">
        <v>126</v>
      </c>
      <c r="I11" s="6" t="s">
        <v>128</v>
      </c>
      <c r="J11" s="6" t="s">
        <v>130</v>
      </c>
      <c r="K11" s="6" t="s">
        <v>130</v>
      </c>
      <c r="L11" s="6" t="s">
        <v>130</v>
      </c>
    </row>
    <row r="12" spans="1:12" ht="28.5" customHeight="1" x14ac:dyDescent="0.2">
      <c r="A12" s="62"/>
      <c r="B12" s="1" t="s">
        <v>39</v>
      </c>
      <c r="C12" s="1" t="s">
        <v>44</v>
      </c>
      <c r="D12" s="6" t="s">
        <v>57</v>
      </c>
      <c r="E12" s="6" t="s">
        <v>84</v>
      </c>
      <c r="F12" s="6" t="s">
        <v>170</v>
      </c>
      <c r="G12" s="6" t="s">
        <v>57</v>
      </c>
      <c r="H12" s="6" t="s">
        <v>57</v>
      </c>
      <c r="I12" s="6" t="s">
        <v>57</v>
      </c>
      <c r="J12" s="6" t="s">
        <v>91</v>
      </c>
      <c r="K12" s="6" t="s">
        <v>91</v>
      </c>
      <c r="L12" s="6" t="s">
        <v>91</v>
      </c>
    </row>
    <row r="13" spans="1:12" ht="24.75" customHeight="1" x14ac:dyDescent="0.2">
      <c r="A13" s="62"/>
      <c r="B13" s="1" t="s">
        <v>40</v>
      </c>
      <c r="C13" s="1" t="s">
        <v>44</v>
      </c>
      <c r="D13" s="6" t="s">
        <v>57</v>
      </c>
      <c r="E13" s="6" t="s">
        <v>140</v>
      </c>
      <c r="F13" s="6" t="s">
        <v>82</v>
      </c>
      <c r="G13" s="6" t="s">
        <v>57</v>
      </c>
      <c r="H13" s="6" t="s">
        <v>57</v>
      </c>
      <c r="I13" s="6" t="s">
        <v>57</v>
      </c>
      <c r="J13" s="6" t="s">
        <v>55</v>
      </c>
      <c r="K13" s="6" t="s">
        <v>57</v>
      </c>
      <c r="L13" s="6" t="s">
        <v>57</v>
      </c>
    </row>
    <row r="14" spans="1:12" ht="36.75" customHeight="1" x14ac:dyDescent="0.2">
      <c r="A14" s="63"/>
      <c r="B14" s="1" t="s">
        <v>41</v>
      </c>
      <c r="C14" s="1" t="s">
        <v>45</v>
      </c>
      <c r="D14" s="6" t="s">
        <v>92</v>
      </c>
      <c r="E14" s="6" t="s">
        <v>138</v>
      </c>
      <c r="F14" s="6" t="s">
        <v>61</v>
      </c>
      <c r="G14" s="6" t="s">
        <v>57</v>
      </c>
      <c r="H14" s="6" t="s">
        <v>57</v>
      </c>
      <c r="I14" s="6" t="s">
        <v>55</v>
      </c>
      <c r="J14" s="6" t="s">
        <v>55</v>
      </c>
      <c r="K14" s="6" t="s">
        <v>55</v>
      </c>
      <c r="L14" s="6" t="s">
        <v>56</v>
      </c>
    </row>
    <row r="15" spans="1:12" ht="24.75" customHeight="1" x14ac:dyDescent="0.2">
      <c r="A15" s="57" t="s">
        <v>37</v>
      </c>
      <c r="B15" s="1" t="s">
        <v>51</v>
      </c>
      <c r="C15" s="1" t="s">
        <v>44</v>
      </c>
      <c r="D15" s="6" t="s">
        <v>107</v>
      </c>
      <c r="E15" s="6" t="s">
        <v>84</v>
      </c>
      <c r="F15" s="6" t="s">
        <v>84</v>
      </c>
      <c r="G15" s="6" t="s">
        <v>57</v>
      </c>
      <c r="H15" s="6" t="s">
        <v>57</v>
      </c>
      <c r="I15" s="6" t="s">
        <v>57</v>
      </c>
      <c r="J15" s="6" t="s">
        <v>81</v>
      </c>
      <c r="K15" s="6" t="s">
        <v>59</v>
      </c>
      <c r="L15" s="6" t="s">
        <v>84</v>
      </c>
    </row>
    <row r="16" spans="1:12" ht="36.75" customHeight="1" x14ac:dyDescent="0.2">
      <c r="A16" s="57"/>
      <c r="B16" s="1" t="s">
        <v>95</v>
      </c>
      <c r="C16" s="1" t="s">
        <v>44</v>
      </c>
      <c r="D16" s="6" t="s">
        <v>105</v>
      </c>
      <c r="E16" s="6" t="s">
        <v>83</v>
      </c>
      <c r="F16" s="6" t="s">
        <v>57</v>
      </c>
      <c r="G16" s="6" t="s">
        <v>91</v>
      </c>
      <c r="H16" s="6" t="s">
        <v>91</v>
      </c>
      <c r="I16" s="6" t="s">
        <v>91</v>
      </c>
      <c r="J16" s="6" t="s">
        <v>93</v>
      </c>
      <c r="K16" s="6" t="s">
        <v>60</v>
      </c>
      <c r="L16" s="6" t="s">
        <v>60</v>
      </c>
    </row>
    <row r="17" spans="1:12" ht="26.25" customHeight="1" x14ac:dyDescent="0.2">
      <c r="A17" s="57"/>
      <c r="B17" s="1" t="s">
        <v>43</v>
      </c>
      <c r="C17" s="1" t="s">
        <v>18</v>
      </c>
      <c r="D17" s="6" t="s">
        <v>112</v>
      </c>
      <c r="E17" s="6" t="s">
        <v>116</v>
      </c>
      <c r="F17" s="6" t="s">
        <v>117</v>
      </c>
      <c r="G17" s="6" t="s">
        <v>118</v>
      </c>
      <c r="H17" s="6" t="s">
        <v>119</v>
      </c>
      <c r="I17" s="6" t="s">
        <v>120</v>
      </c>
      <c r="J17" s="6" t="s">
        <v>121</v>
      </c>
      <c r="K17" s="6" t="s">
        <v>122</v>
      </c>
      <c r="L17" s="6" t="s">
        <v>113</v>
      </c>
    </row>
    <row r="18" spans="1:12" ht="23.25" customHeight="1" x14ac:dyDescent="0.2">
      <c r="A18" s="57"/>
      <c r="B18" s="1" t="s">
        <v>149</v>
      </c>
      <c r="C18" s="1" t="s">
        <v>45</v>
      </c>
      <c r="D18" s="41">
        <v>0</v>
      </c>
      <c r="E18" s="41">
        <v>1</v>
      </c>
      <c r="F18" s="41">
        <v>1</v>
      </c>
      <c r="G18" s="41">
        <v>1</v>
      </c>
      <c r="H18" s="41">
        <v>1</v>
      </c>
      <c r="I18" s="41">
        <v>1</v>
      </c>
      <c r="J18" s="41">
        <v>1</v>
      </c>
      <c r="K18" s="41">
        <v>1</v>
      </c>
      <c r="L18" s="41">
        <v>1</v>
      </c>
    </row>
  </sheetData>
  <mergeCells count="18">
    <mergeCell ref="A15:A18"/>
    <mergeCell ref="A7:A10"/>
    <mergeCell ref="A11:A14"/>
    <mergeCell ref="B3:L3"/>
    <mergeCell ref="F8:F10"/>
    <mergeCell ref="I8:I10"/>
    <mergeCell ref="B5:L5"/>
    <mergeCell ref="G8:G10"/>
    <mergeCell ref="L8:L10"/>
    <mergeCell ref="H8:H10"/>
    <mergeCell ref="D8:D10"/>
    <mergeCell ref="C7:C10"/>
    <mergeCell ref="E8:E10"/>
    <mergeCell ref="B1:L1"/>
    <mergeCell ref="B7:B10"/>
    <mergeCell ref="D7:L7"/>
    <mergeCell ref="J8:J10"/>
    <mergeCell ref="K8:K10"/>
  </mergeCells>
  <phoneticPr fontId="0" type="noConversion"/>
  <pageMargins left="0.74803149606299213" right="0.24" top="0.4" bottom="0.27" header="0.2" footer="0.21"/>
  <pageSetup paperSize="9" scale="65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39997558519241921"/>
    <pageSetUpPr fitToPage="1"/>
  </sheetPr>
  <dimension ref="A1:F13"/>
  <sheetViews>
    <sheetView view="pageBreakPreview" zoomScale="82" zoomScaleSheetLayoutView="82" workbookViewId="0">
      <selection activeCell="C13" sqref="C13"/>
    </sheetView>
  </sheetViews>
  <sheetFormatPr defaultRowHeight="15.75" x14ac:dyDescent="0.25"/>
  <cols>
    <col min="1" max="1" width="42.28515625" style="8" customWidth="1"/>
    <col min="2" max="2" width="88.42578125" style="8" customWidth="1"/>
    <col min="3" max="3" width="42.42578125" style="8" customWidth="1"/>
    <col min="5" max="5" width="50.28515625" customWidth="1"/>
    <col min="6" max="6" width="25.28515625" customWidth="1"/>
    <col min="7" max="7" width="13.28515625" customWidth="1"/>
  </cols>
  <sheetData>
    <row r="1" spans="1:6" ht="44.25" customHeight="1" x14ac:dyDescent="0.2">
      <c r="A1" s="70" t="s">
        <v>123</v>
      </c>
      <c r="B1" s="71"/>
      <c r="C1" s="71"/>
    </row>
    <row r="2" spans="1:6" ht="12.75" customHeight="1" x14ac:dyDescent="0.25">
      <c r="A2" s="9"/>
      <c r="B2" s="9"/>
      <c r="C2" s="9"/>
    </row>
    <row r="3" spans="1:6" x14ac:dyDescent="0.25">
      <c r="A3" s="69" t="s">
        <v>27</v>
      </c>
      <c r="B3" s="69"/>
      <c r="C3" s="69"/>
    </row>
    <row r="5" spans="1:6" x14ac:dyDescent="0.2">
      <c r="A5" s="10" t="s">
        <v>0</v>
      </c>
      <c r="B5" s="10" t="s">
        <v>28</v>
      </c>
      <c r="C5" s="10" t="s">
        <v>29</v>
      </c>
    </row>
    <row r="6" spans="1:6" ht="73.5" customHeight="1" x14ac:dyDescent="0.2">
      <c r="A6" s="1" t="s">
        <v>46</v>
      </c>
      <c r="B6" s="4" t="s">
        <v>132</v>
      </c>
      <c r="C6" s="4" t="s">
        <v>148</v>
      </c>
      <c r="E6" s="39" t="s">
        <v>125</v>
      </c>
      <c r="F6" s="39" t="s">
        <v>127</v>
      </c>
    </row>
    <row r="7" spans="1:6" ht="36" customHeight="1" x14ac:dyDescent="0.2">
      <c r="A7" s="1" t="s">
        <v>39</v>
      </c>
      <c r="B7" s="4" t="s">
        <v>47</v>
      </c>
      <c r="C7" s="4" t="s">
        <v>148</v>
      </c>
    </row>
    <row r="8" spans="1:6" ht="34.5" customHeight="1" x14ac:dyDescent="0.2">
      <c r="A8" s="1" t="s">
        <v>40</v>
      </c>
      <c r="B8" s="4" t="s">
        <v>48</v>
      </c>
      <c r="C8" s="4" t="s">
        <v>148</v>
      </c>
    </row>
    <row r="9" spans="1:6" ht="34.5" customHeight="1" x14ac:dyDescent="0.2">
      <c r="A9" s="1" t="s">
        <v>41</v>
      </c>
      <c r="B9" s="10" t="s">
        <v>49</v>
      </c>
      <c r="C9" s="4" t="s">
        <v>148</v>
      </c>
    </row>
    <row r="10" spans="1:6" ht="36.75" customHeight="1" x14ac:dyDescent="0.2">
      <c r="A10" s="1" t="s">
        <v>42</v>
      </c>
      <c r="B10" s="4" t="s">
        <v>50</v>
      </c>
      <c r="C10" s="4" t="s">
        <v>148</v>
      </c>
    </row>
    <row r="11" spans="1:6" ht="52.5" customHeight="1" x14ac:dyDescent="0.2">
      <c r="A11" s="1" t="s">
        <v>95</v>
      </c>
      <c r="B11" s="4" t="s">
        <v>97</v>
      </c>
      <c r="C11" s="4" t="s">
        <v>148</v>
      </c>
    </row>
    <row r="12" spans="1:6" ht="71.25" customHeight="1" x14ac:dyDescent="0.2">
      <c r="A12" s="1" t="s">
        <v>43</v>
      </c>
      <c r="B12" s="4" t="s">
        <v>111</v>
      </c>
      <c r="C12" s="4" t="s">
        <v>148</v>
      </c>
      <c r="E12" s="37" t="s">
        <v>110</v>
      </c>
    </row>
    <row r="13" spans="1:6" ht="36" customHeight="1" x14ac:dyDescent="0.2">
      <c r="A13" s="10" t="s">
        <v>142</v>
      </c>
      <c r="B13" s="10" t="s">
        <v>147</v>
      </c>
      <c r="C13" s="4" t="s">
        <v>150</v>
      </c>
    </row>
  </sheetData>
  <mergeCells count="2">
    <mergeCell ref="A3:C3"/>
    <mergeCell ref="A1:C1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A1:N108"/>
  <sheetViews>
    <sheetView tabSelected="1" view="pageBreakPreview" zoomScale="85" zoomScaleNormal="70" zoomScaleSheetLayoutView="85" workbookViewId="0">
      <selection activeCell="G46" sqref="G46"/>
    </sheetView>
  </sheetViews>
  <sheetFormatPr defaultRowHeight="12.75" x14ac:dyDescent="0.2"/>
  <cols>
    <col min="1" max="1" width="44.85546875" customWidth="1"/>
    <col min="2" max="2" width="33.140625" customWidth="1"/>
    <col min="3" max="3" width="16.85546875" customWidth="1"/>
    <col min="4" max="4" width="19.85546875" customWidth="1"/>
    <col min="5" max="5" width="20.42578125" style="54" customWidth="1"/>
    <col min="6" max="6" width="22.140625" customWidth="1"/>
    <col min="7" max="7" width="21" customWidth="1"/>
    <col min="8" max="8" width="16.85546875" customWidth="1"/>
    <col min="9" max="9" width="17.140625" customWidth="1"/>
    <col min="10" max="10" width="16.28515625" customWidth="1"/>
    <col min="11" max="11" width="16.7109375" customWidth="1"/>
    <col min="12" max="12" width="10.42578125" customWidth="1"/>
    <col min="13" max="13" width="21.85546875" customWidth="1"/>
  </cols>
  <sheetData>
    <row r="1" spans="1:14" ht="47.25" customHeight="1" x14ac:dyDescent="0.2">
      <c r="A1" s="55" t="s">
        <v>155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"/>
      <c r="M1" s="5"/>
      <c r="N1" s="5"/>
    </row>
    <row r="2" spans="1:14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4" ht="51" customHeight="1" x14ac:dyDescent="0.2">
      <c r="A3" s="64" t="s">
        <v>154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4" x14ac:dyDescent="0.2">
      <c r="I4" s="52"/>
      <c r="J4" s="52"/>
      <c r="K4" s="52"/>
    </row>
    <row r="6" spans="1:14" ht="32.25" customHeight="1" x14ac:dyDescent="0.2">
      <c r="A6" s="56" t="s">
        <v>15</v>
      </c>
      <c r="B6" s="56" t="s">
        <v>5</v>
      </c>
      <c r="C6" s="82" t="s">
        <v>131</v>
      </c>
      <c r="D6" s="83"/>
      <c r="E6" s="83"/>
      <c r="F6" s="83"/>
      <c r="G6" s="83"/>
      <c r="H6" s="83"/>
      <c r="I6" s="83"/>
      <c r="J6" s="83"/>
      <c r="K6" s="84"/>
    </row>
    <row r="7" spans="1:14" ht="15.75" customHeight="1" x14ac:dyDescent="0.2">
      <c r="A7" s="56"/>
      <c r="B7" s="56"/>
      <c r="C7" s="1" t="s">
        <v>2</v>
      </c>
      <c r="D7" s="1" t="s">
        <v>14</v>
      </c>
      <c r="E7" s="1" t="s">
        <v>13</v>
      </c>
      <c r="F7" s="1" t="s">
        <v>12</v>
      </c>
      <c r="G7" s="2" t="s">
        <v>11</v>
      </c>
      <c r="H7" s="2" t="s">
        <v>10</v>
      </c>
      <c r="I7" s="2" t="s">
        <v>9</v>
      </c>
      <c r="J7" s="2" t="s">
        <v>8</v>
      </c>
      <c r="K7" s="2" t="s">
        <v>7</v>
      </c>
    </row>
    <row r="8" spans="1:14" s="3" customFormat="1" ht="13.5" thickBot="1" x14ac:dyDescent="0.25">
      <c r="A8" s="12">
        <v>1</v>
      </c>
      <c r="B8" s="12">
        <v>2</v>
      </c>
      <c r="C8" s="12">
        <v>3</v>
      </c>
      <c r="D8" s="12">
        <v>7</v>
      </c>
      <c r="E8" s="12">
        <v>8</v>
      </c>
      <c r="F8" s="12">
        <v>9</v>
      </c>
      <c r="G8" s="12">
        <v>10</v>
      </c>
      <c r="H8" s="12">
        <v>11</v>
      </c>
      <c r="I8" s="12">
        <v>12</v>
      </c>
      <c r="J8" s="12">
        <v>13</v>
      </c>
      <c r="K8" s="12">
        <v>14</v>
      </c>
    </row>
    <row r="9" spans="1:14" ht="24.75" customHeight="1" x14ac:dyDescent="0.2">
      <c r="A9" s="85" t="s">
        <v>17</v>
      </c>
      <c r="B9" s="13" t="s">
        <v>3</v>
      </c>
      <c r="C9" s="13">
        <f>C10+C11+C12+C13</f>
        <v>76140824.75</v>
      </c>
      <c r="D9" s="13">
        <f t="shared" ref="D9:J9" si="0">D10+D11+D12+D13</f>
        <v>8359732.8499999996</v>
      </c>
      <c r="E9" s="13">
        <f>E10+E11+E12+E13</f>
        <v>9643338.4499999993</v>
      </c>
      <c r="F9" s="13">
        <f t="shared" si="0"/>
        <v>7508170</v>
      </c>
      <c r="G9" s="13">
        <f t="shared" si="0"/>
        <v>6608170</v>
      </c>
      <c r="H9" s="13">
        <f>H10+H11+H12+H13</f>
        <v>3871413.45</v>
      </c>
      <c r="I9" s="13">
        <f t="shared" si="0"/>
        <v>30100000</v>
      </c>
      <c r="J9" s="13">
        <f t="shared" si="0"/>
        <v>5000000</v>
      </c>
      <c r="K9" s="14">
        <f>K10+K11+K12+K13</f>
        <v>5050000</v>
      </c>
    </row>
    <row r="10" spans="1:14" ht="24.75" customHeight="1" x14ac:dyDescent="0.2">
      <c r="A10" s="86"/>
      <c r="B10" s="24" t="s">
        <v>52</v>
      </c>
      <c r="C10" s="25">
        <f t="shared" ref="C10:K10" si="1">C15+C20+C25+C30+C35+C40+C45+C50+C55+C60+C65+C70+C75+C80+C85+C90+C95+C100+C105</f>
        <v>51046946.810000002</v>
      </c>
      <c r="D10" s="25">
        <f t="shared" si="1"/>
        <v>4767654.91</v>
      </c>
      <c r="E10" s="25">
        <f t="shared" si="1"/>
        <v>5241538.45</v>
      </c>
      <c r="F10" s="25">
        <f t="shared" si="1"/>
        <v>7508170</v>
      </c>
      <c r="G10" s="25">
        <f t="shared" si="1"/>
        <v>6608170</v>
      </c>
      <c r="H10" s="25">
        <f t="shared" si="1"/>
        <v>3871413.45</v>
      </c>
      <c r="I10" s="25">
        <f t="shared" si="1"/>
        <v>13000000</v>
      </c>
      <c r="J10" s="25">
        <f t="shared" si="1"/>
        <v>5000000</v>
      </c>
      <c r="K10" s="25">
        <f t="shared" si="1"/>
        <v>5050000</v>
      </c>
    </row>
    <row r="11" spans="1:14" ht="24.75" customHeight="1" x14ac:dyDescent="0.2">
      <c r="A11" s="86"/>
      <c r="B11" s="25" t="s">
        <v>53</v>
      </c>
      <c r="C11" s="25">
        <f t="shared" ref="C11:E13" si="2">C16+C21+C26+C31+C36+C41+C46+C51+C56+C61+C66+C71+C76+C81+C86+C91+C96+C101+C106</f>
        <v>5993877.9400000004</v>
      </c>
      <c r="D11" s="25">
        <f t="shared" si="2"/>
        <v>1592077.94</v>
      </c>
      <c r="E11" s="25">
        <f t="shared" si="2"/>
        <v>4401800</v>
      </c>
      <c r="F11" s="25">
        <f>F16+F21+F26+F31+F36+F41+F46+F51+F56+F61+F66+F71+F76+F81+F86+F91+F96+F102+F106</f>
        <v>0</v>
      </c>
      <c r="G11" s="25">
        <f>G16+G21+G26+G31+G36+G41+G46+G51+G56+G61+G66+G71+G76+G81+G86+G91+G96+G101+G106</f>
        <v>0</v>
      </c>
      <c r="H11" s="25">
        <f>H16+H21+H26+H31+H36+H41+H46+H51+H56+H61+H66+H71+H76+H81+H86+H91+H96+H101+H106</f>
        <v>0</v>
      </c>
      <c r="I11" s="25">
        <f>I16+I21+I26+I31+I36+I41+I46+I51+I56+I61+I66+I71+I76+I81+I86+I91+I96+I101+I106</f>
        <v>0</v>
      </c>
      <c r="J11" s="25">
        <f>J16+J21+J26+J31+J36+J41+J46+J51+J56+J61+J66+J71+J76+J81+J86+J91+J96+J101+J106</f>
        <v>0</v>
      </c>
      <c r="K11" s="25">
        <f>K16+K21+K26+K31+K36+K41+K46+K51+K56+K61+K66+K71+K76+K81+K86+K91+K96+K101+K105</f>
        <v>0</v>
      </c>
    </row>
    <row r="12" spans="1:14" ht="24.75" customHeight="1" x14ac:dyDescent="0.2">
      <c r="A12" s="86"/>
      <c r="B12" s="25" t="s">
        <v>54</v>
      </c>
      <c r="C12" s="25">
        <f t="shared" si="2"/>
        <v>0</v>
      </c>
      <c r="D12" s="25">
        <f t="shared" si="2"/>
        <v>0</v>
      </c>
      <c r="E12" s="25">
        <f t="shared" si="2"/>
        <v>0</v>
      </c>
      <c r="F12" s="25">
        <f>F17+F22+F27+F32+F37+F42+F47+F52+F57+F62+F67+F72+F77+F82+F87+F92+F97+F102+F107</f>
        <v>0</v>
      </c>
      <c r="G12" s="25">
        <f>G17+G22+G27+G32+G37+G42+G47+G52+G57+G62+G67+G72+G77+G82+G87+G92+F97+F102+F107</f>
        <v>0</v>
      </c>
      <c r="H12" s="25">
        <f t="shared" ref="H12:K13" si="3">H17+H22+H27+H32+H37+H42+H47+H52+H57+H62+H67+H72+H77+H82+H87+H92+H97+H102+H107</f>
        <v>0</v>
      </c>
      <c r="I12" s="25">
        <f t="shared" si="3"/>
        <v>0</v>
      </c>
      <c r="J12" s="25">
        <f t="shared" si="3"/>
        <v>0</v>
      </c>
      <c r="K12" s="25">
        <f t="shared" si="3"/>
        <v>0</v>
      </c>
    </row>
    <row r="13" spans="1:14" ht="24.75" customHeight="1" thickBot="1" x14ac:dyDescent="0.25">
      <c r="A13" s="87"/>
      <c r="B13" s="26" t="s">
        <v>6</v>
      </c>
      <c r="C13" s="26">
        <f t="shared" si="2"/>
        <v>19100000</v>
      </c>
      <c r="D13" s="26">
        <f t="shared" si="2"/>
        <v>2000000</v>
      </c>
      <c r="E13" s="26">
        <f t="shared" si="2"/>
        <v>0</v>
      </c>
      <c r="F13" s="26">
        <f>F18+F23+F28+F33+F38+F43+F48+F53+F58+F63+F68+F73+F78+F83+F88+F93+F98+F103+F108</f>
        <v>0</v>
      </c>
      <c r="G13" s="26">
        <f>G18+G23+G28+G33+G38+G43+G48+G53+G58+G63+G68+G73+G78+G83+G88+G93+G98+G103+G108</f>
        <v>0</v>
      </c>
      <c r="H13" s="26">
        <f t="shared" si="3"/>
        <v>0</v>
      </c>
      <c r="I13" s="26">
        <f t="shared" si="3"/>
        <v>17100000</v>
      </c>
      <c r="J13" s="26">
        <f t="shared" si="3"/>
        <v>0</v>
      </c>
      <c r="K13" s="26">
        <f t="shared" si="3"/>
        <v>0</v>
      </c>
    </row>
    <row r="14" spans="1:14" ht="24.75" customHeight="1" x14ac:dyDescent="0.2">
      <c r="A14" s="73" t="s">
        <v>156</v>
      </c>
      <c r="B14" s="13" t="s">
        <v>3</v>
      </c>
      <c r="C14" s="13">
        <f>C15+C16+C17+C18</f>
        <v>7500000</v>
      </c>
      <c r="D14" s="13">
        <f t="shared" ref="D14:K14" si="4">D15+D16+D17+D18</f>
        <v>0</v>
      </c>
      <c r="E14" s="13">
        <f t="shared" si="4"/>
        <v>0</v>
      </c>
      <c r="F14" s="13">
        <f>F15+F16+F17+F18</f>
        <v>0</v>
      </c>
      <c r="G14" s="13">
        <f t="shared" si="4"/>
        <v>0</v>
      </c>
      <c r="H14" s="13">
        <f t="shared" si="4"/>
        <v>0</v>
      </c>
      <c r="I14" s="13">
        <f t="shared" si="4"/>
        <v>7500000</v>
      </c>
      <c r="J14" s="13">
        <f t="shared" si="4"/>
        <v>0</v>
      </c>
      <c r="K14" s="13">
        <f t="shared" si="4"/>
        <v>0</v>
      </c>
    </row>
    <row r="15" spans="1:14" ht="24.75" customHeight="1" x14ac:dyDescent="0.2">
      <c r="A15" s="78"/>
      <c r="B15" s="27" t="s">
        <v>52</v>
      </c>
      <c r="C15" s="15">
        <f>SUM(D15:K15)</f>
        <v>7500000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7500000</v>
      </c>
      <c r="J15" s="15">
        <v>0</v>
      </c>
      <c r="K15" s="15">
        <v>0</v>
      </c>
    </row>
    <row r="16" spans="1:14" ht="24.75" customHeight="1" x14ac:dyDescent="0.2">
      <c r="A16" s="78"/>
      <c r="B16" s="15" t="s">
        <v>53</v>
      </c>
      <c r="C16" s="15">
        <f>D16+E16+F16+G16+H16+I16+J16+K16</f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</row>
    <row r="17" spans="1:12" ht="24.75" customHeight="1" x14ac:dyDescent="0.2">
      <c r="A17" s="78"/>
      <c r="B17" s="15" t="s">
        <v>54</v>
      </c>
      <c r="C17" s="15">
        <f>D17+E17+F17+G17+H17+I17+J17+K17</f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</row>
    <row r="18" spans="1:12" ht="24.75" customHeight="1" thickBot="1" x14ac:dyDescent="0.25">
      <c r="A18" s="79"/>
      <c r="B18" s="16" t="s">
        <v>6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</row>
    <row r="19" spans="1:12" ht="24.75" customHeight="1" x14ac:dyDescent="0.2">
      <c r="A19" s="73" t="s">
        <v>167</v>
      </c>
      <c r="B19" s="13" t="s">
        <v>3</v>
      </c>
      <c r="C19" s="13">
        <f>C20+C21+C22+C23</f>
        <v>3673000</v>
      </c>
      <c r="D19" s="13">
        <f t="shared" ref="D19:K19" si="5">D20+D21+D22+D23</f>
        <v>3573000</v>
      </c>
      <c r="E19" s="13">
        <f t="shared" si="5"/>
        <v>0</v>
      </c>
      <c r="F19" s="13">
        <f t="shared" si="5"/>
        <v>0</v>
      </c>
      <c r="G19" s="13">
        <f t="shared" si="5"/>
        <v>0</v>
      </c>
      <c r="H19" s="13">
        <f t="shared" si="5"/>
        <v>0</v>
      </c>
      <c r="I19" s="13">
        <f t="shared" si="5"/>
        <v>100000</v>
      </c>
      <c r="J19" s="13">
        <f t="shared" si="5"/>
        <v>0</v>
      </c>
      <c r="K19" s="14">
        <f t="shared" si="5"/>
        <v>0</v>
      </c>
    </row>
    <row r="20" spans="1:12" ht="24.75" customHeight="1" x14ac:dyDescent="0.2">
      <c r="A20" s="78"/>
      <c r="B20" s="27" t="s">
        <v>52</v>
      </c>
      <c r="C20" s="15">
        <f>D20+E20+F20+G20+H20+I20+J20+K20</f>
        <v>1573000</v>
      </c>
      <c r="D20" s="15">
        <v>1573000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</row>
    <row r="21" spans="1:12" ht="24.75" customHeight="1" x14ac:dyDescent="0.2">
      <c r="A21" s="78"/>
      <c r="B21" s="15" t="s">
        <v>53</v>
      </c>
      <c r="C21" s="15">
        <f>D21+E21+F21+G21+H21+I21+J21+K21</f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30"/>
    </row>
    <row r="22" spans="1:12" ht="24.75" customHeight="1" x14ac:dyDescent="0.2">
      <c r="A22" s="78"/>
      <c r="B22" s="15" t="s">
        <v>54</v>
      </c>
      <c r="C22" s="15">
        <f>D22+E22+F22+G22+H22+I22+J22+K22</f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</row>
    <row r="23" spans="1:12" ht="51.75" customHeight="1" thickBot="1" x14ac:dyDescent="0.25">
      <c r="A23" s="79"/>
      <c r="B23" s="16" t="s">
        <v>6</v>
      </c>
      <c r="C23" s="16">
        <f>D23+E23+F23+G23+H23+I23+J23+K23</f>
        <v>2100000</v>
      </c>
      <c r="D23" s="16">
        <v>2000000</v>
      </c>
      <c r="E23" s="16">
        <v>0</v>
      </c>
      <c r="F23" s="16">
        <v>0</v>
      </c>
      <c r="G23" s="15">
        <v>0</v>
      </c>
      <c r="H23" s="15">
        <v>0</v>
      </c>
      <c r="I23" s="15">
        <v>100000</v>
      </c>
      <c r="J23" s="15">
        <v>0</v>
      </c>
      <c r="K23" s="15">
        <v>0</v>
      </c>
    </row>
    <row r="24" spans="1:12" ht="24.75" customHeight="1" x14ac:dyDescent="0.2">
      <c r="A24" s="73" t="s">
        <v>157</v>
      </c>
      <c r="B24" s="13" t="s">
        <v>3</v>
      </c>
      <c r="C24" s="13">
        <f>C25+C26+C27+C28</f>
        <v>17000000</v>
      </c>
      <c r="D24" s="13">
        <f t="shared" ref="D24:K24" si="6">D25+D26+D27+D28</f>
        <v>0</v>
      </c>
      <c r="E24" s="13">
        <f t="shared" si="6"/>
        <v>0</v>
      </c>
      <c r="F24" s="13">
        <f t="shared" si="6"/>
        <v>0</v>
      </c>
      <c r="G24" s="13">
        <f t="shared" si="6"/>
        <v>0</v>
      </c>
      <c r="H24" s="13">
        <f t="shared" si="6"/>
        <v>0</v>
      </c>
      <c r="I24" s="13">
        <f t="shared" si="6"/>
        <v>17000000</v>
      </c>
      <c r="J24" s="13">
        <f t="shared" si="6"/>
        <v>0</v>
      </c>
      <c r="K24" s="14">
        <f t="shared" si="6"/>
        <v>0</v>
      </c>
    </row>
    <row r="25" spans="1:12" ht="24.75" customHeight="1" x14ac:dyDescent="0.2">
      <c r="A25" s="78"/>
      <c r="B25" s="27" t="s">
        <v>52</v>
      </c>
      <c r="C25" s="15">
        <f>D25+E25+F25+G25+H25+I25+J25+K25</f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</row>
    <row r="26" spans="1:12" ht="24.75" customHeight="1" x14ac:dyDescent="0.2">
      <c r="A26" s="78"/>
      <c r="B26" s="15" t="s">
        <v>53</v>
      </c>
      <c r="C26" s="15">
        <f>D26+E26+F26+G26+H26+I26+J26+K26</f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30"/>
    </row>
    <row r="27" spans="1:12" ht="24.75" customHeight="1" x14ac:dyDescent="0.2">
      <c r="A27" s="78"/>
      <c r="B27" s="15" t="s">
        <v>54</v>
      </c>
      <c r="C27" s="15">
        <f>D27+E27+F27+G27+H27+I27+J27+K27</f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</row>
    <row r="28" spans="1:12" ht="24.75" customHeight="1" thickBot="1" x14ac:dyDescent="0.25">
      <c r="A28" s="79"/>
      <c r="B28" s="16" t="s">
        <v>6</v>
      </c>
      <c r="C28" s="16">
        <f>D28+E28+F28+G28+H28+I28+J28+K28</f>
        <v>17000000</v>
      </c>
      <c r="D28" s="15">
        <v>0</v>
      </c>
      <c r="E28" s="15">
        <v>0</v>
      </c>
      <c r="F28" s="15">
        <v>0</v>
      </c>
      <c r="G28" s="16">
        <v>0</v>
      </c>
      <c r="H28" s="16">
        <v>0</v>
      </c>
      <c r="I28" s="16">
        <v>17000000</v>
      </c>
      <c r="J28" s="15">
        <v>0</v>
      </c>
      <c r="K28" s="15">
        <v>0</v>
      </c>
    </row>
    <row r="29" spans="1:12" ht="24.75" customHeight="1" x14ac:dyDescent="0.2">
      <c r="A29" s="88" t="s">
        <v>158</v>
      </c>
      <c r="B29" s="13" t="s">
        <v>3</v>
      </c>
      <c r="C29" s="13">
        <f>C30+C31+C32+C33</f>
        <v>9000000</v>
      </c>
      <c r="D29" s="13">
        <f t="shared" ref="D29:K29" si="7">D30+D31+D32+D33</f>
        <v>0</v>
      </c>
      <c r="E29" s="13">
        <f t="shared" si="7"/>
        <v>0</v>
      </c>
      <c r="F29" s="13">
        <f t="shared" si="7"/>
        <v>4500000</v>
      </c>
      <c r="G29" s="13">
        <f t="shared" si="7"/>
        <v>4500000</v>
      </c>
      <c r="H29" s="13">
        <f t="shared" si="7"/>
        <v>0</v>
      </c>
      <c r="I29" s="13">
        <f t="shared" si="7"/>
        <v>0</v>
      </c>
      <c r="J29" s="13">
        <f t="shared" si="7"/>
        <v>0</v>
      </c>
      <c r="K29" s="13">
        <f t="shared" si="7"/>
        <v>0</v>
      </c>
    </row>
    <row r="30" spans="1:12" ht="24.75" customHeight="1" x14ac:dyDescent="0.2">
      <c r="A30" s="89"/>
      <c r="B30" s="27" t="s">
        <v>52</v>
      </c>
      <c r="C30" s="15">
        <f>D30+E30+F30+G30+H30+I30+J30+K30</f>
        <v>9000000</v>
      </c>
      <c r="D30" s="15">
        <v>0</v>
      </c>
      <c r="E30" s="15">
        <v>0</v>
      </c>
      <c r="F30" s="15">
        <v>4500000</v>
      </c>
      <c r="G30" s="15">
        <v>4500000</v>
      </c>
      <c r="H30" s="15">
        <v>0</v>
      </c>
      <c r="I30" s="15">
        <v>0</v>
      </c>
      <c r="J30" s="15">
        <v>0</v>
      </c>
      <c r="K30" s="18">
        <v>0</v>
      </c>
    </row>
    <row r="31" spans="1:12" ht="24.75" customHeight="1" x14ac:dyDescent="0.2">
      <c r="A31" s="89"/>
      <c r="B31" s="15" t="s">
        <v>53</v>
      </c>
      <c r="C31" s="15">
        <f>D31+E31+F31+G31+H31+I31+J31+K31</f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8">
        <v>0</v>
      </c>
    </row>
    <row r="32" spans="1:12" ht="24.75" customHeight="1" x14ac:dyDescent="0.2">
      <c r="A32" s="89"/>
      <c r="B32" s="15" t="s">
        <v>54</v>
      </c>
      <c r="C32" s="15">
        <f>D32+E32+F32+G32+H32+I32+J32+K32</f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8">
        <v>0</v>
      </c>
    </row>
    <row r="33" spans="1:13" ht="16.5" thickBot="1" x14ac:dyDescent="0.25">
      <c r="A33" s="90"/>
      <c r="B33" s="16" t="s">
        <v>6</v>
      </c>
      <c r="C33" s="16">
        <f>D33+E33+F33+G33+H33+I33+J33+K33</f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9">
        <v>0</v>
      </c>
    </row>
    <row r="34" spans="1:13" ht="24.75" customHeight="1" x14ac:dyDescent="0.2">
      <c r="A34" s="75" t="s">
        <v>89</v>
      </c>
      <c r="B34" s="13" t="s">
        <v>3</v>
      </c>
      <c r="C34" s="13">
        <f>C35+C36+C37+C38</f>
        <v>0</v>
      </c>
      <c r="D34" s="13">
        <f t="shared" ref="D34:K34" si="8">D35+D36+D37+D38</f>
        <v>0</v>
      </c>
      <c r="E34" s="13">
        <f t="shared" si="8"/>
        <v>0</v>
      </c>
      <c r="F34" s="13">
        <f t="shared" si="8"/>
        <v>0</v>
      </c>
      <c r="G34" s="13">
        <f t="shared" si="8"/>
        <v>0</v>
      </c>
      <c r="H34" s="13">
        <f t="shared" si="8"/>
        <v>0</v>
      </c>
      <c r="I34" s="13">
        <f t="shared" si="8"/>
        <v>0</v>
      </c>
      <c r="J34" s="13">
        <f t="shared" si="8"/>
        <v>0</v>
      </c>
      <c r="K34" s="14">
        <f t="shared" si="8"/>
        <v>0</v>
      </c>
    </row>
    <row r="35" spans="1:13" ht="24.75" customHeight="1" x14ac:dyDescent="0.2">
      <c r="A35" s="76"/>
      <c r="B35" s="27" t="s">
        <v>52</v>
      </c>
      <c r="C35" s="15">
        <f>D35+E35+F35+G35+H35+I35+J35+K35</f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</row>
    <row r="36" spans="1:13" ht="24.75" customHeight="1" x14ac:dyDescent="0.2">
      <c r="A36" s="76"/>
      <c r="B36" s="15" t="s">
        <v>53</v>
      </c>
      <c r="C36" s="15">
        <f>D36+E36+F36+G36+H36+I36+J36+K36</f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</row>
    <row r="37" spans="1:13" ht="24.75" customHeight="1" x14ac:dyDescent="0.2">
      <c r="A37" s="76"/>
      <c r="B37" s="15" t="s">
        <v>54</v>
      </c>
      <c r="C37" s="15">
        <f>D37+E37+F37+G37+H37+I37+J37+K37</f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</row>
    <row r="38" spans="1:13" ht="24.75" customHeight="1" thickBot="1" x14ac:dyDescent="0.25">
      <c r="A38" s="81"/>
      <c r="B38" s="16" t="s">
        <v>6</v>
      </c>
      <c r="C38" s="16">
        <f>D38+E38+F38+G38+H38+I38+J38+K38</f>
        <v>0</v>
      </c>
      <c r="D38" s="16">
        <v>0</v>
      </c>
      <c r="E38" s="16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</row>
    <row r="39" spans="1:13" ht="24.75" customHeight="1" x14ac:dyDescent="0.2">
      <c r="A39" s="73" t="s">
        <v>159</v>
      </c>
      <c r="B39" s="13" t="s">
        <v>3</v>
      </c>
      <c r="C39" s="13">
        <f>C40+C41+C42+C43</f>
        <v>3970000</v>
      </c>
      <c r="D39" s="13">
        <f t="shared" ref="D39:K39" si="9">D40+D41+D42+D43</f>
        <v>0</v>
      </c>
      <c r="E39" s="13">
        <f t="shared" si="9"/>
        <v>3970000</v>
      </c>
      <c r="F39" s="13">
        <f t="shared" si="9"/>
        <v>0</v>
      </c>
      <c r="G39" s="13">
        <f t="shared" si="9"/>
        <v>0</v>
      </c>
      <c r="H39" s="13">
        <f t="shared" si="9"/>
        <v>0</v>
      </c>
      <c r="I39" s="13">
        <f t="shared" si="9"/>
        <v>0</v>
      </c>
      <c r="J39" s="13">
        <f t="shared" si="9"/>
        <v>0</v>
      </c>
      <c r="K39" s="14">
        <f t="shared" si="9"/>
        <v>0</v>
      </c>
    </row>
    <row r="40" spans="1:13" ht="24.75" customHeight="1" x14ac:dyDescent="0.2">
      <c r="A40" s="78"/>
      <c r="B40" s="27" t="s">
        <v>52</v>
      </c>
      <c r="C40" s="15">
        <f>D40+E40+F40+G40+H40+I40+J40+K40</f>
        <v>203200</v>
      </c>
      <c r="D40" s="15">
        <v>0</v>
      </c>
      <c r="E40" s="15">
        <f>216666.67-13466.67</f>
        <v>203200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8">
        <v>0</v>
      </c>
    </row>
    <row r="41" spans="1:13" ht="24.75" customHeight="1" x14ac:dyDescent="0.25">
      <c r="A41" s="78"/>
      <c r="B41" s="15" t="s">
        <v>53</v>
      </c>
      <c r="C41" s="15">
        <f>D41+E41+F41+G41+H41+I41+J41+K41</f>
        <v>3766800</v>
      </c>
      <c r="D41" s="15">
        <v>0</v>
      </c>
      <c r="E41" s="15">
        <v>3766800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8">
        <v>0</v>
      </c>
      <c r="M41" s="38"/>
    </row>
    <row r="42" spans="1:13" ht="26.25" customHeight="1" x14ac:dyDescent="0.2">
      <c r="A42" s="78"/>
      <c r="B42" s="15" t="s">
        <v>54</v>
      </c>
      <c r="C42" s="15">
        <f>D42+E42+F42+G42+H42+I42+J42+K42</f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</row>
    <row r="43" spans="1:13" ht="16.5" thickBot="1" x14ac:dyDescent="0.25">
      <c r="A43" s="78"/>
      <c r="B43" s="16" t="s">
        <v>6</v>
      </c>
      <c r="C43" s="16">
        <f>D43+E43+F43+G43+H43+I43+J43+K43</f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5">
        <v>0</v>
      </c>
    </row>
    <row r="44" spans="1:13" ht="24.75" customHeight="1" x14ac:dyDescent="0.2">
      <c r="A44" s="75" t="s">
        <v>160</v>
      </c>
      <c r="B44" s="28" t="s">
        <v>3</v>
      </c>
      <c r="C44" s="13">
        <f t="shared" ref="C44:K44" si="10">C45+C46+C47+C48</f>
        <v>12409541.120000001</v>
      </c>
      <c r="D44" s="13">
        <f t="shared" si="10"/>
        <v>2104474.4700000002</v>
      </c>
      <c r="E44" s="13">
        <f t="shared" si="10"/>
        <v>750000</v>
      </c>
      <c r="F44" s="13">
        <f t="shared" si="10"/>
        <v>0</v>
      </c>
      <c r="G44" s="13">
        <f t="shared" si="10"/>
        <v>0</v>
      </c>
      <c r="H44" s="13">
        <f t="shared" si="10"/>
        <v>555066.65</v>
      </c>
      <c r="I44" s="13">
        <f t="shared" si="10"/>
        <v>3000000</v>
      </c>
      <c r="J44" s="13">
        <f t="shared" si="10"/>
        <v>3000000</v>
      </c>
      <c r="K44" s="14">
        <f t="shared" si="10"/>
        <v>3000000</v>
      </c>
    </row>
    <row r="45" spans="1:13" ht="24.75" customHeight="1" x14ac:dyDescent="0.2">
      <c r="A45" s="76"/>
      <c r="B45" s="29" t="s">
        <v>52</v>
      </c>
      <c r="C45" s="15">
        <f>D45+E45+F45+G45+H45+I45+J45+K45</f>
        <v>11052244.060000001</v>
      </c>
      <c r="D45" s="15">
        <v>747177.41</v>
      </c>
      <c r="E45" s="15">
        <v>750000</v>
      </c>
      <c r="F45" s="15">
        <v>0</v>
      </c>
      <c r="G45" s="15">
        <v>0</v>
      </c>
      <c r="H45" s="15">
        <v>555066.65</v>
      </c>
      <c r="I45" s="15">
        <v>3000000</v>
      </c>
      <c r="J45" s="15">
        <v>3000000</v>
      </c>
      <c r="K45" s="15">
        <v>3000000</v>
      </c>
    </row>
    <row r="46" spans="1:13" ht="24.75" customHeight="1" x14ac:dyDescent="0.2">
      <c r="A46" s="76"/>
      <c r="B46" s="17" t="s">
        <v>53</v>
      </c>
      <c r="C46" s="15">
        <f>D46+E46+F46+G46+H46+I46+J46+K46</f>
        <v>1357297.06</v>
      </c>
      <c r="D46" s="15">
        <v>1357297.06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</row>
    <row r="47" spans="1:13" ht="24.75" customHeight="1" x14ac:dyDescent="0.2">
      <c r="A47" s="76"/>
      <c r="B47" s="17" t="s">
        <v>54</v>
      </c>
      <c r="C47" s="15">
        <f>D47+E47+F47+G47+H47+I47+J47+K47</f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</row>
    <row r="48" spans="1:13" ht="24.75" customHeight="1" thickBot="1" x14ac:dyDescent="0.25">
      <c r="A48" s="77"/>
      <c r="B48" s="21" t="s">
        <v>6</v>
      </c>
      <c r="C48" s="20">
        <f>D48+E48+F48+G48+H48+I48+J48+K48</f>
        <v>0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</row>
    <row r="49" spans="1:11" ht="24.75" customHeight="1" thickTop="1" x14ac:dyDescent="0.2">
      <c r="A49" s="78" t="s">
        <v>65</v>
      </c>
      <c r="B49" s="31" t="s">
        <v>3</v>
      </c>
      <c r="C49" s="31">
        <f>C50+C51+C52+C53</f>
        <v>0</v>
      </c>
      <c r="D49" s="32">
        <f t="shared" ref="D49:K49" si="11">D50+D51+D52+D53</f>
        <v>0</v>
      </c>
      <c r="E49" s="32">
        <f t="shared" si="11"/>
        <v>0</v>
      </c>
      <c r="F49" s="32">
        <f t="shared" si="11"/>
        <v>0</v>
      </c>
      <c r="G49" s="32">
        <f t="shared" si="11"/>
        <v>0</v>
      </c>
      <c r="H49" s="32">
        <f t="shared" si="11"/>
        <v>0</v>
      </c>
      <c r="I49" s="32">
        <f t="shared" si="11"/>
        <v>0</v>
      </c>
      <c r="J49" s="32">
        <f t="shared" si="11"/>
        <v>0</v>
      </c>
      <c r="K49" s="33">
        <f t="shared" si="11"/>
        <v>0</v>
      </c>
    </row>
    <row r="50" spans="1:11" ht="24.75" customHeight="1" x14ac:dyDescent="0.2">
      <c r="A50" s="78"/>
      <c r="B50" s="27" t="s">
        <v>52</v>
      </c>
      <c r="C50" s="15">
        <f>D50+E50+F50+G50+H50+I50+J50+K50</f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</row>
    <row r="51" spans="1:11" ht="24.75" customHeight="1" x14ac:dyDescent="0.2">
      <c r="A51" s="78"/>
      <c r="B51" s="15" t="s">
        <v>53</v>
      </c>
      <c r="C51" s="15">
        <f>D51+E51+F51+G51+H51+I51+J51+K51</f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</row>
    <row r="52" spans="1:11" ht="24.75" customHeight="1" x14ac:dyDescent="0.2">
      <c r="A52" s="78"/>
      <c r="B52" s="15" t="s">
        <v>54</v>
      </c>
      <c r="C52" s="15">
        <f>D52+E52+F52+G52+H52+I52+J52+K52</f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</row>
    <row r="53" spans="1:11" ht="24.75" customHeight="1" thickBot="1" x14ac:dyDescent="0.25">
      <c r="A53" s="79"/>
      <c r="B53" s="16" t="s">
        <v>6</v>
      </c>
      <c r="C53" s="16">
        <f>D53+E53+F53+G53+H53+I53+J53+K53</f>
        <v>0</v>
      </c>
      <c r="D53" s="15">
        <v>0</v>
      </c>
      <c r="E53" s="15">
        <v>0</v>
      </c>
      <c r="F53" s="16">
        <v>0</v>
      </c>
      <c r="G53" s="16">
        <v>0</v>
      </c>
      <c r="H53" s="15">
        <v>0</v>
      </c>
      <c r="I53" s="15">
        <v>0</v>
      </c>
      <c r="J53" s="15">
        <v>0</v>
      </c>
      <c r="K53" s="15">
        <v>0</v>
      </c>
    </row>
    <row r="54" spans="1:11" ht="24.75" customHeight="1" x14ac:dyDescent="0.2">
      <c r="A54" s="75" t="s">
        <v>161</v>
      </c>
      <c r="B54" s="13" t="s">
        <v>3</v>
      </c>
      <c r="C54" s="13">
        <f>C55+C56+C57+C58</f>
        <v>0</v>
      </c>
      <c r="D54" s="13">
        <f t="shared" ref="D54:K54" si="12">D55+D56+D57+D58</f>
        <v>0</v>
      </c>
      <c r="E54" s="13">
        <f t="shared" si="12"/>
        <v>0</v>
      </c>
      <c r="F54" s="13">
        <f t="shared" si="12"/>
        <v>0</v>
      </c>
      <c r="G54" s="13">
        <f t="shared" si="12"/>
        <v>0</v>
      </c>
      <c r="H54" s="13">
        <f t="shared" si="12"/>
        <v>0</v>
      </c>
      <c r="I54" s="13">
        <f t="shared" si="12"/>
        <v>0</v>
      </c>
      <c r="J54" s="13">
        <f t="shared" si="12"/>
        <v>0</v>
      </c>
      <c r="K54" s="14">
        <f t="shared" si="12"/>
        <v>0</v>
      </c>
    </row>
    <row r="55" spans="1:11" ht="24.75" customHeight="1" x14ac:dyDescent="0.2">
      <c r="A55" s="76"/>
      <c r="B55" s="27" t="s">
        <v>52</v>
      </c>
      <c r="C55" s="15">
        <f>D55+E55+F55+G55+H55+I55+J55+K55</f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</row>
    <row r="56" spans="1:11" ht="24.75" customHeight="1" x14ac:dyDescent="0.2">
      <c r="A56" s="76"/>
      <c r="B56" s="15" t="s">
        <v>53</v>
      </c>
      <c r="C56" s="15">
        <f>D56+E56+F56+G56+H56+I56+J56+K56</f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</row>
    <row r="57" spans="1:11" ht="24.75" customHeight="1" x14ac:dyDescent="0.2">
      <c r="A57" s="76"/>
      <c r="B57" s="15" t="s">
        <v>54</v>
      </c>
      <c r="C57" s="15">
        <f>D57+E57+F57+G57+H57+I57+J57+K57</f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</row>
    <row r="58" spans="1:11" ht="24.75" customHeight="1" thickBot="1" x14ac:dyDescent="0.25">
      <c r="A58" s="81"/>
      <c r="B58" s="16" t="s">
        <v>6</v>
      </c>
      <c r="C58" s="16">
        <f>D58+E58+F58+G58+H58+I58+J58+K58</f>
        <v>0</v>
      </c>
      <c r="D58" s="15">
        <v>0</v>
      </c>
      <c r="E58" s="16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</row>
    <row r="59" spans="1:11" ht="24.75" customHeight="1" x14ac:dyDescent="0.2">
      <c r="A59" s="73" t="s">
        <v>66</v>
      </c>
      <c r="B59" s="13" t="s">
        <v>3</v>
      </c>
      <c r="C59" s="13">
        <f>C60+C61+C62+C63</f>
        <v>4085925</v>
      </c>
      <c r="D59" s="13">
        <f t="shared" ref="D59:K59" si="13">D60+D61+D62+D63</f>
        <v>800000</v>
      </c>
      <c r="E59" s="13">
        <f t="shared" si="13"/>
        <v>1285925</v>
      </c>
      <c r="F59" s="13">
        <f t="shared" si="13"/>
        <v>0</v>
      </c>
      <c r="G59" s="13">
        <f t="shared" si="13"/>
        <v>0</v>
      </c>
      <c r="H59" s="13">
        <f t="shared" si="13"/>
        <v>0</v>
      </c>
      <c r="I59" s="13">
        <f t="shared" si="13"/>
        <v>1000000</v>
      </c>
      <c r="J59" s="13">
        <f t="shared" si="13"/>
        <v>500000</v>
      </c>
      <c r="K59" s="14">
        <f t="shared" si="13"/>
        <v>500000</v>
      </c>
    </row>
    <row r="60" spans="1:11" ht="24.75" customHeight="1" x14ac:dyDescent="0.2">
      <c r="A60" s="78"/>
      <c r="B60" s="27" t="s">
        <v>52</v>
      </c>
      <c r="C60" s="15">
        <f>D60+E60+F60+G60+H60+I60+J60+K60</f>
        <v>4085925</v>
      </c>
      <c r="D60" s="15">
        <v>800000</v>
      </c>
      <c r="E60" s="15">
        <v>1285925</v>
      </c>
      <c r="F60" s="15">
        <v>0</v>
      </c>
      <c r="G60" s="15">
        <v>0</v>
      </c>
      <c r="H60" s="15">
        <v>0</v>
      </c>
      <c r="I60" s="15">
        <v>1000000</v>
      </c>
      <c r="J60" s="15">
        <v>500000</v>
      </c>
      <c r="K60" s="18">
        <v>500000</v>
      </c>
    </row>
    <row r="61" spans="1:11" ht="24.75" customHeight="1" x14ac:dyDescent="0.2">
      <c r="A61" s="78"/>
      <c r="B61" s="15" t="s">
        <v>53</v>
      </c>
      <c r="C61" s="15">
        <f>D61+E61+F61+G61+H61+I61+J61+K61</f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24.75" customHeight="1" x14ac:dyDescent="0.2">
      <c r="A62" s="78"/>
      <c r="B62" s="15" t="s">
        <v>54</v>
      </c>
      <c r="C62" s="15">
        <f>D62+E62+F62+G62+H62+I62+J62+K62</f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</row>
    <row r="63" spans="1:11" ht="24.75" customHeight="1" thickBot="1" x14ac:dyDescent="0.25">
      <c r="A63" s="79"/>
      <c r="B63" s="16" t="s">
        <v>6</v>
      </c>
      <c r="C63" s="16">
        <f>D63+E63+F63+G63+H63+I63+J63+K63</f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</row>
    <row r="64" spans="1:11" ht="24.75" customHeight="1" x14ac:dyDescent="0.2">
      <c r="A64" s="75" t="s">
        <v>162</v>
      </c>
      <c r="B64" s="13" t="s">
        <v>3</v>
      </c>
      <c r="C64" s="13">
        <f t="shared" ref="C64:K64" si="14">C65+C66+C67+C68</f>
        <v>0</v>
      </c>
      <c r="D64" s="13">
        <f t="shared" si="14"/>
        <v>0</v>
      </c>
      <c r="E64" s="13">
        <f t="shared" si="14"/>
        <v>0</v>
      </c>
      <c r="F64" s="13">
        <f t="shared" si="14"/>
        <v>0</v>
      </c>
      <c r="G64" s="13">
        <f t="shared" si="14"/>
        <v>0</v>
      </c>
      <c r="H64" s="13">
        <f t="shared" si="14"/>
        <v>0</v>
      </c>
      <c r="I64" s="13">
        <f t="shared" si="14"/>
        <v>0</v>
      </c>
      <c r="J64" s="13">
        <f t="shared" si="14"/>
        <v>0</v>
      </c>
      <c r="K64" s="14">
        <f t="shared" si="14"/>
        <v>0</v>
      </c>
    </row>
    <row r="65" spans="1:11" ht="24.75" customHeight="1" x14ac:dyDescent="0.2">
      <c r="A65" s="76"/>
      <c r="B65" s="27" t="s">
        <v>52</v>
      </c>
      <c r="C65" s="15">
        <f>D65+E65+F65+G65+H65+I65+J65+K65</f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</row>
    <row r="66" spans="1:11" ht="24.75" customHeight="1" x14ac:dyDescent="0.2">
      <c r="A66" s="76"/>
      <c r="B66" s="15" t="s">
        <v>53</v>
      </c>
      <c r="C66" s="15">
        <f>D66+E66+F66+G66+H66+I66+J66+K66</f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</row>
    <row r="67" spans="1:11" ht="24.75" customHeight="1" x14ac:dyDescent="0.2">
      <c r="A67" s="76"/>
      <c r="B67" s="15" t="s">
        <v>54</v>
      </c>
      <c r="C67" s="15">
        <f>D67+E67+F67+G67+H67+I67+J67+K67</f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</row>
    <row r="68" spans="1:11" ht="24.75" customHeight="1" thickBot="1" x14ac:dyDescent="0.25">
      <c r="A68" s="81"/>
      <c r="B68" s="16" t="s">
        <v>6</v>
      </c>
      <c r="C68" s="16">
        <f>D68+E68+F68+G68+H68+I68+J68+K68</f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</row>
    <row r="69" spans="1:11" ht="24.75" customHeight="1" x14ac:dyDescent="0.2">
      <c r="A69" s="75" t="s">
        <v>90</v>
      </c>
      <c r="B69" s="13" t="s">
        <v>3</v>
      </c>
      <c r="C69" s="13">
        <f t="shared" ref="C69:K69" si="15">C70+C71+C72+C73</f>
        <v>6941306.2999999998</v>
      </c>
      <c r="D69" s="13">
        <f t="shared" si="15"/>
        <v>714306.3</v>
      </c>
      <c r="E69" s="13">
        <f t="shared" si="15"/>
        <v>1454000</v>
      </c>
      <c r="F69" s="13">
        <f t="shared" si="15"/>
        <v>1600000</v>
      </c>
      <c r="G69" s="13">
        <f t="shared" si="15"/>
        <v>700000</v>
      </c>
      <c r="H69" s="13">
        <f t="shared" si="15"/>
        <v>1573000</v>
      </c>
      <c r="I69" s="13">
        <f t="shared" si="15"/>
        <v>300000</v>
      </c>
      <c r="J69" s="13">
        <f t="shared" si="15"/>
        <v>300000</v>
      </c>
      <c r="K69" s="14">
        <f t="shared" si="15"/>
        <v>300000</v>
      </c>
    </row>
    <row r="70" spans="1:11" ht="24.75" customHeight="1" x14ac:dyDescent="0.2">
      <c r="A70" s="76"/>
      <c r="B70" s="27" t="s">
        <v>52</v>
      </c>
      <c r="C70" s="15">
        <f>D70+E70+F70+G70+H70+I70+J70+K70</f>
        <v>6941306.2999999998</v>
      </c>
      <c r="D70" s="15">
        <v>714306.3</v>
      </c>
      <c r="E70" s="15">
        <v>1454000</v>
      </c>
      <c r="F70" s="15">
        <v>1600000</v>
      </c>
      <c r="G70" s="15">
        <v>700000</v>
      </c>
      <c r="H70" s="15">
        <v>1573000</v>
      </c>
      <c r="I70" s="15">
        <v>300000</v>
      </c>
      <c r="J70" s="15">
        <v>300000</v>
      </c>
      <c r="K70" s="18">
        <v>300000</v>
      </c>
    </row>
    <row r="71" spans="1:11" ht="24.75" customHeight="1" x14ac:dyDescent="0.2">
      <c r="A71" s="76"/>
      <c r="B71" s="15" t="s">
        <v>53</v>
      </c>
      <c r="C71" s="15">
        <f>D71+E71+F71+G71+H71+I71+J71+K71</f>
        <v>0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</row>
    <row r="72" spans="1:11" ht="24.75" customHeight="1" x14ac:dyDescent="0.2">
      <c r="A72" s="76"/>
      <c r="B72" s="15" t="s">
        <v>54</v>
      </c>
      <c r="C72" s="15">
        <f>D72+E72+F72+G72+H72+I72+J72+K72</f>
        <v>0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</row>
    <row r="73" spans="1:11" ht="24.75" customHeight="1" thickBot="1" x14ac:dyDescent="0.25">
      <c r="A73" s="81"/>
      <c r="B73" s="16" t="s">
        <v>6</v>
      </c>
      <c r="C73" s="16">
        <f>D73+E73+F73+G73+H73+I73+J73+K73</f>
        <v>0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</row>
    <row r="74" spans="1:11" ht="24.75" customHeight="1" x14ac:dyDescent="0.2">
      <c r="A74" s="75" t="s">
        <v>163</v>
      </c>
      <c r="B74" s="13" t="s">
        <v>3</v>
      </c>
      <c r="C74" s="13">
        <f t="shared" ref="C74:K74" si="16">C75+C76+C77+C78</f>
        <v>0</v>
      </c>
      <c r="D74" s="13">
        <f t="shared" si="16"/>
        <v>0</v>
      </c>
      <c r="E74" s="13">
        <f t="shared" si="16"/>
        <v>0</v>
      </c>
      <c r="F74" s="13">
        <f t="shared" si="16"/>
        <v>0</v>
      </c>
      <c r="G74" s="13">
        <f t="shared" si="16"/>
        <v>0</v>
      </c>
      <c r="H74" s="13">
        <f t="shared" si="16"/>
        <v>0</v>
      </c>
      <c r="I74" s="13">
        <f t="shared" si="16"/>
        <v>0</v>
      </c>
      <c r="J74" s="14">
        <f t="shared" si="16"/>
        <v>0</v>
      </c>
      <c r="K74" s="34">
        <f t="shared" si="16"/>
        <v>0</v>
      </c>
    </row>
    <row r="75" spans="1:11" ht="24.75" customHeight="1" x14ac:dyDescent="0.2">
      <c r="A75" s="76"/>
      <c r="B75" s="27" t="s">
        <v>52</v>
      </c>
      <c r="C75" s="15">
        <f>D75+E75+F75+G75+H75+I75+J75+K75</f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</row>
    <row r="76" spans="1:11" ht="24.75" customHeight="1" x14ac:dyDescent="0.2">
      <c r="A76" s="76"/>
      <c r="B76" s="15" t="s">
        <v>53</v>
      </c>
      <c r="C76" s="15">
        <f>D76+E76+F76+G76+H76+I76+J76+K76</f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</row>
    <row r="77" spans="1:11" ht="24.75" customHeight="1" x14ac:dyDescent="0.2">
      <c r="A77" s="76"/>
      <c r="B77" s="15" t="s">
        <v>54</v>
      </c>
      <c r="C77" s="15">
        <f>D77+E77+F77+G77+H77+I77+J77+K77</f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</row>
    <row r="78" spans="1:11" ht="24.75" customHeight="1" thickBot="1" x14ac:dyDescent="0.25">
      <c r="A78" s="80"/>
      <c r="B78" s="16" t="s">
        <v>6</v>
      </c>
      <c r="C78" s="20">
        <f>D78+E78+F78+G78+H78+I78+J78+K78</f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</row>
    <row r="79" spans="1:11" ht="24.75" customHeight="1" x14ac:dyDescent="0.2">
      <c r="A79" s="73" t="s">
        <v>164</v>
      </c>
      <c r="B79" s="13" t="s">
        <v>3</v>
      </c>
      <c r="C79" s="13">
        <f t="shared" ref="C79:K79" si="17">C80+C81+C82+C83</f>
        <v>0</v>
      </c>
      <c r="D79" s="13">
        <f t="shared" si="17"/>
        <v>0</v>
      </c>
      <c r="E79" s="13">
        <f t="shared" si="17"/>
        <v>0</v>
      </c>
      <c r="F79" s="13">
        <f t="shared" si="17"/>
        <v>0</v>
      </c>
      <c r="G79" s="13">
        <f t="shared" si="17"/>
        <v>0</v>
      </c>
      <c r="H79" s="13">
        <f t="shared" si="17"/>
        <v>0</v>
      </c>
      <c r="I79" s="13">
        <f t="shared" si="17"/>
        <v>0</v>
      </c>
      <c r="J79" s="13">
        <f t="shared" si="17"/>
        <v>0</v>
      </c>
      <c r="K79" s="14">
        <f t="shared" si="17"/>
        <v>0</v>
      </c>
    </row>
    <row r="80" spans="1:11" ht="24.75" customHeight="1" x14ac:dyDescent="0.2">
      <c r="A80" s="78"/>
      <c r="B80" s="27" t="s">
        <v>52</v>
      </c>
      <c r="C80" s="15">
        <f>D80+E80+F80+G80+H80+I80+J80+K80</f>
        <v>0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</row>
    <row r="81" spans="1:11" ht="24.75" customHeight="1" x14ac:dyDescent="0.2">
      <c r="A81" s="78"/>
      <c r="B81" s="15" t="s">
        <v>53</v>
      </c>
      <c r="C81" s="15">
        <f>D81+E81+F81+G81+H81+I81+J81+K81</f>
        <v>0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</row>
    <row r="82" spans="1:11" ht="24.75" customHeight="1" x14ac:dyDescent="0.2">
      <c r="A82" s="78"/>
      <c r="B82" s="15" t="s">
        <v>54</v>
      </c>
      <c r="C82" s="15">
        <f>D82+E82+F82+G82+H82+I82+J82+K82</f>
        <v>0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</row>
    <row r="83" spans="1:11" ht="24.75" customHeight="1" thickBot="1" x14ac:dyDescent="0.25">
      <c r="A83" s="79"/>
      <c r="B83" s="16" t="s">
        <v>6</v>
      </c>
      <c r="C83" s="16">
        <f>D83+E83+F83+G83+H83+I83+J83+K83</f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</row>
    <row r="84" spans="1:11" ht="24.75" customHeight="1" x14ac:dyDescent="0.2">
      <c r="A84" s="75" t="s">
        <v>67</v>
      </c>
      <c r="B84" s="13" t="s">
        <v>3</v>
      </c>
      <c r="C84" s="13">
        <f t="shared" ref="C84:K84" si="18">C85+C86+C87+C88</f>
        <v>7905066.6500000004</v>
      </c>
      <c r="D84" s="13">
        <f t="shared" si="18"/>
        <v>450000</v>
      </c>
      <c r="E84" s="13">
        <f t="shared" si="18"/>
        <v>805066.65</v>
      </c>
      <c r="F84" s="13">
        <f t="shared" si="18"/>
        <v>1000000</v>
      </c>
      <c r="G84" s="13">
        <f t="shared" si="18"/>
        <v>1000000</v>
      </c>
      <c r="H84" s="13">
        <f t="shared" si="18"/>
        <v>1000000</v>
      </c>
      <c r="I84" s="13">
        <f t="shared" si="18"/>
        <v>1200000</v>
      </c>
      <c r="J84" s="13">
        <f t="shared" si="18"/>
        <v>1200000</v>
      </c>
      <c r="K84" s="14">
        <f t="shared" si="18"/>
        <v>1250000</v>
      </c>
    </row>
    <row r="85" spans="1:11" ht="24.75" customHeight="1" x14ac:dyDescent="0.2">
      <c r="A85" s="76"/>
      <c r="B85" s="27" t="s">
        <v>52</v>
      </c>
      <c r="C85" s="15">
        <f>D85+E85+F85+G85+H85+I85+J85+K85</f>
        <v>7905066.6500000004</v>
      </c>
      <c r="D85" s="15">
        <v>450000</v>
      </c>
      <c r="E85" s="15">
        <v>805066.65</v>
      </c>
      <c r="F85" s="15">
        <v>1000000</v>
      </c>
      <c r="G85" s="15">
        <v>1000000</v>
      </c>
      <c r="H85" s="15">
        <v>1000000</v>
      </c>
      <c r="I85" s="15">
        <v>1200000</v>
      </c>
      <c r="J85" s="15">
        <v>1200000</v>
      </c>
      <c r="K85" s="18">
        <v>1250000</v>
      </c>
    </row>
    <row r="86" spans="1:11" ht="24.75" customHeight="1" x14ac:dyDescent="0.2">
      <c r="A86" s="76"/>
      <c r="B86" s="15" t="s">
        <v>53</v>
      </c>
      <c r="C86" s="15">
        <f>D86+E86+F86+G86+H86+I86+J86+K86</f>
        <v>0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</row>
    <row r="87" spans="1:11" ht="26.25" customHeight="1" x14ac:dyDescent="0.2">
      <c r="A87" s="76"/>
      <c r="B87" s="15" t="s">
        <v>54</v>
      </c>
      <c r="C87" s="15">
        <f>D87+E87+F87+G87+H87+I87+J87+K87</f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</row>
    <row r="88" spans="1:11" ht="24.75" customHeight="1" thickBot="1" x14ac:dyDescent="0.25">
      <c r="A88" s="80"/>
      <c r="B88" s="20" t="s">
        <v>6</v>
      </c>
      <c r="C88" s="20">
        <f>D88+E88+F88+G88+H88+I88+J88+K88</f>
        <v>0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40">
        <v>0</v>
      </c>
    </row>
    <row r="89" spans="1:11" ht="31.5" customHeight="1" x14ac:dyDescent="0.2">
      <c r="A89" s="73" t="s">
        <v>165</v>
      </c>
      <c r="B89" s="13" t="s">
        <v>3</v>
      </c>
      <c r="C89" s="46">
        <f>C90+C91+C92+C93</f>
        <v>391301.47</v>
      </c>
      <c r="D89" s="46">
        <f t="shared" ref="D89:K89" si="19">D90+D91+D92+D93</f>
        <v>391301.47</v>
      </c>
      <c r="E89" s="46">
        <f t="shared" si="19"/>
        <v>0</v>
      </c>
      <c r="F89" s="46">
        <f t="shared" si="19"/>
        <v>0</v>
      </c>
      <c r="G89" s="46">
        <f t="shared" si="19"/>
        <v>0</v>
      </c>
      <c r="H89" s="46">
        <f t="shared" si="19"/>
        <v>0</v>
      </c>
      <c r="I89" s="46">
        <f t="shared" si="19"/>
        <v>0</v>
      </c>
      <c r="J89" s="46">
        <f t="shared" si="19"/>
        <v>0</v>
      </c>
      <c r="K89" s="46">
        <f t="shared" si="19"/>
        <v>0</v>
      </c>
    </row>
    <row r="90" spans="1:11" ht="25.5" customHeight="1" x14ac:dyDescent="0.2">
      <c r="A90" s="74"/>
      <c r="B90" s="27" t="s">
        <v>52</v>
      </c>
      <c r="C90" s="43">
        <f>D90+E90+F90+G90+H90+I90+J90+K90</f>
        <v>156520.59</v>
      </c>
      <c r="D90" s="43">
        <v>156520.59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</row>
    <row r="91" spans="1:11" ht="25.5" customHeight="1" x14ac:dyDescent="0.2">
      <c r="A91" s="74"/>
      <c r="B91" s="15" t="s">
        <v>53</v>
      </c>
      <c r="C91" s="43">
        <f>D91+E91+F91+G91+H91+I91+J91+K91</f>
        <v>234780.88</v>
      </c>
      <c r="D91" s="43">
        <v>234780.88</v>
      </c>
      <c r="E91" s="43"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</row>
    <row r="92" spans="1:11" ht="25.5" customHeight="1" x14ac:dyDescent="0.2">
      <c r="A92" s="74"/>
      <c r="B92" s="15" t="s">
        <v>54</v>
      </c>
      <c r="C92" s="43">
        <f>D92+E92+F92+G92+H92+I92+J92+K92</f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3">
        <v>0</v>
      </c>
      <c r="J92" s="43">
        <v>0</v>
      </c>
      <c r="K92" s="43">
        <v>0</v>
      </c>
    </row>
    <row r="93" spans="1:11" ht="36" customHeight="1" thickBot="1" x14ac:dyDescent="0.25">
      <c r="A93" s="74"/>
      <c r="B93" s="20" t="s">
        <v>6</v>
      </c>
      <c r="C93" s="47">
        <f>D93+E93+F93+G93+H93+I93+J93+K93</f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</row>
    <row r="94" spans="1:11" ht="24.75" customHeight="1" x14ac:dyDescent="0.2">
      <c r="A94" s="75" t="s">
        <v>166</v>
      </c>
      <c r="B94" s="42" t="s">
        <v>3</v>
      </c>
      <c r="C94" s="48">
        <f>C95+C96+C97+C98</f>
        <v>326650.61</v>
      </c>
      <c r="D94" s="48">
        <f t="shared" ref="D94:K94" si="20">D95+D96+D97+D98</f>
        <v>326650.61</v>
      </c>
      <c r="E94" s="48">
        <f t="shared" si="20"/>
        <v>0</v>
      </c>
      <c r="F94" s="48">
        <f t="shared" si="20"/>
        <v>0</v>
      </c>
      <c r="G94" s="48">
        <f t="shared" si="20"/>
        <v>0</v>
      </c>
      <c r="H94" s="48">
        <f t="shared" si="20"/>
        <v>0</v>
      </c>
      <c r="I94" s="48">
        <f t="shared" si="20"/>
        <v>0</v>
      </c>
      <c r="J94" s="48">
        <f t="shared" si="20"/>
        <v>0</v>
      </c>
      <c r="K94" s="48">
        <f t="shared" si="20"/>
        <v>0</v>
      </c>
    </row>
    <row r="95" spans="1:11" ht="27.75" customHeight="1" x14ac:dyDescent="0.2">
      <c r="A95" s="76"/>
      <c r="B95" s="43" t="s">
        <v>52</v>
      </c>
      <c r="C95" s="47">
        <f>+D95+E95+F95+G95+H95+I95+J95+K95</f>
        <v>326650.61</v>
      </c>
      <c r="D95" s="47">
        <v>326650.61</v>
      </c>
      <c r="E95" s="47">
        <v>0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9">
        <v>0</v>
      </c>
    </row>
    <row r="96" spans="1:11" ht="27" customHeight="1" x14ac:dyDescent="0.2">
      <c r="A96" s="76"/>
      <c r="B96" s="44" t="s">
        <v>53</v>
      </c>
      <c r="C96" s="47">
        <f>+D96+E96+F96+G96+H96+I96+J96+K96</f>
        <v>0</v>
      </c>
      <c r="D96" s="47">
        <v>0</v>
      </c>
      <c r="E96" s="47">
        <v>0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9">
        <v>0</v>
      </c>
    </row>
    <row r="97" spans="1:11" ht="27" customHeight="1" x14ac:dyDescent="0.2">
      <c r="A97" s="76"/>
      <c r="B97" s="44" t="s">
        <v>54</v>
      </c>
      <c r="C97" s="47">
        <f>+D97+E97+F97+G97+H97+I97+J97+K97</f>
        <v>0</v>
      </c>
      <c r="D97" s="47">
        <v>0</v>
      </c>
      <c r="E97" s="47">
        <v>0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9">
        <v>0</v>
      </c>
    </row>
    <row r="98" spans="1:11" ht="25.5" customHeight="1" thickBot="1" x14ac:dyDescent="0.25">
      <c r="A98" s="80"/>
      <c r="B98" s="45" t="s">
        <v>6</v>
      </c>
      <c r="C98" s="47">
        <f>+D98+E98+F98+G98+H98+I98+J98+K98</f>
        <v>0</v>
      </c>
      <c r="D98" s="47">
        <v>0</v>
      </c>
      <c r="E98" s="47">
        <v>0</v>
      </c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9">
        <v>0</v>
      </c>
    </row>
    <row r="99" spans="1:11" ht="15.75" x14ac:dyDescent="0.2">
      <c r="A99" s="57" t="s">
        <v>151</v>
      </c>
      <c r="B99" s="42" t="s">
        <v>3</v>
      </c>
      <c r="C99" s="50">
        <f t="shared" ref="C99:H99" si="21">SUM(C100+C101+C102+C103)</f>
        <v>2303033.6</v>
      </c>
      <c r="D99" s="50">
        <f t="shared" si="21"/>
        <v>0</v>
      </c>
      <c r="E99" s="50">
        <f t="shared" si="21"/>
        <v>743346.8</v>
      </c>
      <c r="F99" s="50">
        <f t="shared" si="21"/>
        <v>408170</v>
      </c>
      <c r="G99" s="50">
        <f t="shared" si="21"/>
        <v>408170</v>
      </c>
      <c r="H99" s="50">
        <f t="shared" si="21"/>
        <v>743346.8</v>
      </c>
      <c r="I99" s="50">
        <f>I100+I101+I102+I103</f>
        <v>0</v>
      </c>
      <c r="J99" s="50">
        <f>J100+J101+J102+J103</f>
        <v>0</v>
      </c>
      <c r="K99" s="50">
        <f>K100+K101+K102+K103</f>
        <v>0</v>
      </c>
    </row>
    <row r="100" spans="1:11" ht="15.75" x14ac:dyDescent="0.2">
      <c r="A100" s="72"/>
      <c r="B100" s="43" t="s">
        <v>52</v>
      </c>
      <c r="C100" s="43">
        <f>SUM(D100:K100)</f>
        <v>2303033.6</v>
      </c>
      <c r="D100" s="43">
        <v>0</v>
      </c>
      <c r="E100" s="43">
        <v>743346.8</v>
      </c>
      <c r="F100" s="43">
        <v>408170</v>
      </c>
      <c r="G100" s="43">
        <v>408170</v>
      </c>
      <c r="H100" s="43">
        <v>743346.8</v>
      </c>
      <c r="I100" s="43">
        <v>0</v>
      </c>
      <c r="J100" s="43">
        <v>0</v>
      </c>
      <c r="K100" s="43">
        <v>0</v>
      </c>
    </row>
    <row r="101" spans="1:11" ht="15.75" x14ac:dyDescent="0.2">
      <c r="A101" s="72"/>
      <c r="B101" s="44" t="s">
        <v>53</v>
      </c>
      <c r="C101" s="43">
        <f>SUM(D101:K101)</f>
        <v>0</v>
      </c>
      <c r="D101" s="43">
        <v>0</v>
      </c>
      <c r="E101" s="43">
        <v>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51">
        <v>0</v>
      </c>
    </row>
    <row r="102" spans="1:11" ht="15.75" x14ac:dyDescent="0.2">
      <c r="A102" s="72"/>
      <c r="B102" s="44" t="s">
        <v>54</v>
      </c>
      <c r="C102" s="43">
        <f>SUM(D102:K102)</f>
        <v>0</v>
      </c>
      <c r="D102" s="43">
        <v>0</v>
      </c>
      <c r="E102" s="43">
        <v>0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51">
        <v>0</v>
      </c>
    </row>
    <row r="103" spans="1:11" ht="16.5" thickBot="1" x14ac:dyDescent="0.25">
      <c r="A103" s="72"/>
      <c r="B103" s="45" t="s">
        <v>6</v>
      </c>
      <c r="C103" s="43">
        <f>SUM(D103:K103)</f>
        <v>0</v>
      </c>
      <c r="D103" s="43">
        <v>0</v>
      </c>
      <c r="E103" s="43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51">
        <v>0</v>
      </c>
    </row>
    <row r="104" spans="1:11" ht="15.75" x14ac:dyDescent="0.2">
      <c r="A104" s="57" t="s">
        <v>152</v>
      </c>
      <c r="B104" s="42" t="s">
        <v>3</v>
      </c>
      <c r="C104" s="50">
        <f>SUM(C105+C106+C107+C108)</f>
        <v>635000</v>
      </c>
      <c r="D104" s="50">
        <f t="shared" ref="D104:K104" si="22">D105+D106+D107+D108</f>
        <v>0</v>
      </c>
      <c r="E104" s="50">
        <f t="shared" si="22"/>
        <v>635000</v>
      </c>
      <c r="F104" s="50">
        <f t="shared" si="22"/>
        <v>0</v>
      </c>
      <c r="G104" s="50">
        <f t="shared" si="22"/>
        <v>0</v>
      </c>
      <c r="H104" s="50">
        <f t="shared" si="22"/>
        <v>0</v>
      </c>
      <c r="I104" s="50">
        <f t="shared" si="22"/>
        <v>0</v>
      </c>
      <c r="J104" s="50">
        <f t="shared" si="22"/>
        <v>0</v>
      </c>
      <c r="K104" s="50">
        <f t="shared" si="22"/>
        <v>0</v>
      </c>
    </row>
    <row r="105" spans="1:11" ht="15.75" x14ac:dyDescent="0.2">
      <c r="A105" s="72"/>
      <c r="B105" s="43" t="s">
        <v>52</v>
      </c>
      <c r="C105" s="43">
        <f>SUM(D105:K105)</f>
        <v>0</v>
      </c>
      <c r="D105" s="43">
        <v>0</v>
      </c>
      <c r="E105" s="43"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  <c r="K105" s="43">
        <v>0</v>
      </c>
    </row>
    <row r="106" spans="1:11" ht="15.75" x14ac:dyDescent="0.2">
      <c r="A106" s="72"/>
      <c r="B106" s="44" t="s">
        <v>53</v>
      </c>
      <c r="C106" s="43">
        <f>SUM(D106:K106)</f>
        <v>635000</v>
      </c>
      <c r="D106" s="43">
        <v>0</v>
      </c>
      <c r="E106" s="43">
        <v>635000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</row>
    <row r="107" spans="1:11" ht="15.75" x14ac:dyDescent="0.2">
      <c r="A107" s="72"/>
      <c r="B107" s="44" t="s">
        <v>54</v>
      </c>
      <c r="C107" s="43">
        <f>SUM(D107:K107)</f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</row>
    <row r="108" spans="1:11" ht="15.75" x14ac:dyDescent="0.2">
      <c r="A108" s="72"/>
      <c r="B108" s="45" t="s">
        <v>6</v>
      </c>
      <c r="C108" s="43">
        <f>SUM(D108:K108)</f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</row>
  </sheetData>
  <mergeCells count="25">
    <mergeCell ref="A1:K1"/>
    <mergeCell ref="A29:A33"/>
    <mergeCell ref="A19:A23"/>
    <mergeCell ref="A14:A18"/>
    <mergeCell ref="A34:A38"/>
    <mergeCell ref="A39:A43"/>
    <mergeCell ref="A3:K3"/>
    <mergeCell ref="A24:A28"/>
    <mergeCell ref="A6:A7"/>
    <mergeCell ref="B6:B7"/>
    <mergeCell ref="C6:K6"/>
    <mergeCell ref="A9:A13"/>
    <mergeCell ref="A99:A103"/>
    <mergeCell ref="A89:A93"/>
    <mergeCell ref="A44:A48"/>
    <mergeCell ref="A49:A53"/>
    <mergeCell ref="A104:A108"/>
    <mergeCell ref="A74:A78"/>
    <mergeCell ref="A79:A83"/>
    <mergeCell ref="A84:A88"/>
    <mergeCell ref="A54:A58"/>
    <mergeCell ref="A59:A63"/>
    <mergeCell ref="A64:A68"/>
    <mergeCell ref="A69:A73"/>
    <mergeCell ref="A94:A98"/>
  </mergeCells>
  <phoneticPr fontId="0" type="noConversion"/>
  <pageMargins left="0.39370078740157483" right="0.23622047244094491" top="0.23622047244094491" bottom="0.39370078740157483" header="0.19685039370078741" footer="0.23622047244094491"/>
  <pageSetup paperSize="9" scale="40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O28"/>
  <sheetViews>
    <sheetView view="pageBreakPreview" zoomScaleSheetLayoutView="100" workbookViewId="0">
      <selection activeCell="H28" sqref="H28"/>
    </sheetView>
  </sheetViews>
  <sheetFormatPr defaultRowHeight="12.75" x14ac:dyDescent="0.2"/>
  <cols>
    <col min="1" max="1" width="24.42578125" customWidth="1"/>
    <col min="2" max="2" width="58.42578125" customWidth="1"/>
    <col min="3" max="3" width="15" customWidth="1"/>
    <col min="4" max="4" width="23.5703125" customWidth="1"/>
    <col min="5" max="5" width="20.7109375" customWidth="1"/>
    <col min="15" max="15" width="33.5703125" customWidth="1"/>
  </cols>
  <sheetData>
    <row r="1" spans="1:15" ht="35.25" customHeight="1" x14ac:dyDescent="0.2">
      <c r="A1" s="55" t="s">
        <v>100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3" spans="1:15" ht="15.75" x14ac:dyDescent="0.25">
      <c r="A3" s="97" t="s">
        <v>30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5" ht="13.5" thickBot="1" x14ac:dyDescent="0.25"/>
    <row r="5" spans="1:15" ht="15.75" customHeight="1" x14ac:dyDescent="0.2">
      <c r="A5" s="91" t="s">
        <v>35</v>
      </c>
      <c r="B5" s="99" t="s">
        <v>4</v>
      </c>
      <c r="C5" s="94" t="s">
        <v>36</v>
      </c>
      <c r="D5" s="94" t="s">
        <v>31</v>
      </c>
      <c r="E5" s="94" t="s">
        <v>1</v>
      </c>
      <c r="F5" s="56"/>
      <c r="G5" s="56"/>
      <c r="H5" s="56"/>
      <c r="I5" s="56"/>
      <c r="J5" s="56"/>
      <c r="K5" s="56"/>
      <c r="L5" s="56"/>
      <c r="M5" s="56"/>
    </row>
    <row r="6" spans="1:15" ht="15.75" customHeight="1" x14ac:dyDescent="0.2">
      <c r="A6" s="92"/>
      <c r="B6" s="100"/>
      <c r="C6" s="95"/>
      <c r="D6" s="95"/>
      <c r="E6" s="95"/>
      <c r="F6" s="66" t="s">
        <v>14</v>
      </c>
      <c r="G6" s="56" t="s">
        <v>13</v>
      </c>
      <c r="H6" s="56" t="s">
        <v>12</v>
      </c>
      <c r="I6" s="56" t="s">
        <v>11</v>
      </c>
      <c r="J6" s="56" t="s">
        <v>10</v>
      </c>
      <c r="K6" s="56" t="s">
        <v>9</v>
      </c>
      <c r="L6" s="56" t="s">
        <v>8</v>
      </c>
      <c r="M6" s="56" t="s">
        <v>7</v>
      </c>
    </row>
    <row r="7" spans="1:15" ht="15.75" customHeight="1" x14ac:dyDescent="0.2">
      <c r="A7" s="92"/>
      <c r="B7" s="100"/>
      <c r="C7" s="95"/>
      <c r="D7" s="95"/>
      <c r="E7" s="95"/>
      <c r="F7" s="67"/>
      <c r="G7" s="56"/>
      <c r="H7" s="56"/>
      <c r="I7" s="56"/>
      <c r="J7" s="56"/>
      <c r="K7" s="56"/>
      <c r="L7" s="56"/>
      <c r="M7" s="56"/>
    </row>
    <row r="8" spans="1:15" ht="25.5" customHeight="1" thickBot="1" x14ac:dyDescent="0.25">
      <c r="A8" s="93"/>
      <c r="B8" s="101"/>
      <c r="C8" s="98"/>
      <c r="D8" s="98"/>
      <c r="E8" s="96"/>
      <c r="F8" s="68"/>
      <c r="G8" s="56"/>
      <c r="H8" s="56"/>
      <c r="I8" s="56"/>
      <c r="J8" s="56"/>
      <c r="K8" s="56"/>
      <c r="L8" s="56"/>
      <c r="M8" s="56"/>
    </row>
    <row r="9" spans="1:15" ht="15.75" x14ac:dyDescent="0.2">
      <c r="A9" s="10">
        <v>0</v>
      </c>
      <c r="B9" s="1">
        <v>1</v>
      </c>
      <c r="C9" s="1"/>
      <c r="D9" s="1"/>
      <c r="E9" s="1">
        <v>2</v>
      </c>
      <c r="F9" s="1">
        <v>8</v>
      </c>
      <c r="G9" s="1">
        <v>9</v>
      </c>
      <c r="H9" s="1">
        <v>10</v>
      </c>
      <c r="I9" s="1">
        <v>11</v>
      </c>
      <c r="J9" s="1">
        <v>12</v>
      </c>
      <c r="K9" s="1">
        <v>13</v>
      </c>
      <c r="L9" s="1">
        <v>14</v>
      </c>
      <c r="M9" s="1">
        <v>15</v>
      </c>
    </row>
    <row r="10" spans="1:15" ht="72.75" customHeight="1" x14ac:dyDescent="0.2">
      <c r="A10" s="57" t="s">
        <v>25</v>
      </c>
      <c r="B10" s="4" t="s">
        <v>34</v>
      </c>
      <c r="C10" s="61" t="s">
        <v>32</v>
      </c>
      <c r="D10" s="4" t="s">
        <v>71</v>
      </c>
      <c r="E10" s="4" t="s">
        <v>68</v>
      </c>
      <c r="F10" s="22" t="s">
        <v>57</v>
      </c>
      <c r="G10" s="22" t="s">
        <v>57</v>
      </c>
      <c r="H10" s="22" t="s">
        <v>57</v>
      </c>
      <c r="I10" s="22" t="s">
        <v>57</v>
      </c>
      <c r="J10" s="22" t="s">
        <v>57</v>
      </c>
      <c r="K10" s="22" t="s">
        <v>81</v>
      </c>
      <c r="L10" s="22" t="s">
        <v>57</v>
      </c>
      <c r="M10" s="22" t="s">
        <v>57</v>
      </c>
    </row>
    <row r="11" spans="1:15" ht="102" customHeight="1" x14ac:dyDescent="0.2">
      <c r="A11" s="57"/>
      <c r="B11" s="4" t="s">
        <v>64</v>
      </c>
      <c r="C11" s="62"/>
      <c r="D11" s="4" t="s">
        <v>69</v>
      </c>
      <c r="E11" s="4" t="s">
        <v>68</v>
      </c>
      <c r="F11" s="22" t="s">
        <v>137</v>
      </c>
      <c r="G11" s="22" t="s">
        <v>59</v>
      </c>
      <c r="H11" s="22" t="s">
        <v>57</v>
      </c>
      <c r="I11" s="22" t="s">
        <v>57</v>
      </c>
      <c r="J11" s="22" t="s">
        <v>57</v>
      </c>
      <c r="K11" s="22" t="s">
        <v>109</v>
      </c>
      <c r="L11" s="22" t="s">
        <v>91</v>
      </c>
      <c r="M11" s="22" t="s">
        <v>91</v>
      </c>
      <c r="O11" s="35" t="s">
        <v>108</v>
      </c>
    </row>
    <row r="12" spans="1:15" ht="58.5" customHeight="1" x14ac:dyDescent="0.2">
      <c r="A12" s="57"/>
      <c r="B12" s="4" t="s">
        <v>38</v>
      </c>
      <c r="C12" s="62"/>
      <c r="D12" s="4" t="s">
        <v>73</v>
      </c>
      <c r="E12" s="10" t="s">
        <v>45</v>
      </c>
      <c r="F12" s="22" t="s">
        <v>57</v>
      </c>
      <c r="G12" s="22" t="s">
        <v>57</v>
      </c>
      <c r="H12" s="22" t="s">
        <v>57</v>
      </c>
      <c r="I12" s="22" t="s">
        <v>57</v>
      </c>
      <c r="J12" s="22" t="s">
        <v>57</v>
      </c>
      <c r="K12" s="22" t="s">
        <v>58</v>
      </c>
      <c r="L12" s="22" t="s">
        <v>57</v>
      </c>
      <c r="M12" s="22" t="s">
        <v>57</v>
      </c>
      <c r="O12" s="35" t="s">
        <v>102</v>
      </c>
    </row>
    <row r="13" spans="1:15" ht="120" customHeight="1" x14ac:dyDescent="0.2">
      <c r="A13" s="57"/>
      <c r="B13" s="4" t="s">
        <v>88</v>
      </c>
      <c r="C13" s="62"/>
      <c r="D13" s="4" t="s">
        <v>70</v>
      </c>
      <c r="E13" s="4" t="s">
        <v>68</v>
      </c>
      <c r="F13" s="22" t="s">
        <v>57</v>
      </c>
      <c r="G13" s="22" t="s">
        <v>57</v>
      </c>
      <c r="H13" s="22" t="s">
        <v>57</v>
      </c>
      <c r="I13" s="22" t="s">
        <v>57</v>
      </c>
      <c r="J13" s="22" t="s">
        <v>57</v>
      </c>
      <c r="K13" s="22" t="s">
        <v>57</v>
      </c>
      <c r="L13" s="22" t="s">
        <v>57</v>
      </c>
      <c r="M13" s="22" t="s">
        <v>57</v>
      </c>
    </row>
    <row r="14" spans="1:15" ht="81.75" customHeight="1" x14ac:dyDescent="0.2">
      <c r="A14" s="57"/>
      <c r="B14" s="4" t="s">
        <v>87</v>
      </c>
      <c r="C14" s="62"/>
      <c r="D14" s="4" t="s">
        <v>85</v>
      </c>
      <c r="E14" s="10" t="s">
        <v>45</v>
      </c>
      <c r="F14" s="22" t="s">
        <v>57</v>
      </c>
      <c r="G14" s="22" t="s">
        <v>57</v>
      </c>
      <c r="H14" s="10">
        <v>0</v>
      </c>
      <c r="I14" s="22" t="s">
        <v>57</v>
      </c>
      <c r="J14" s="22" t="s">
        <v>57</v>
      </c>
      <c r="K14" s="22" t="s">
        <v>57</v>
      </c>
      <c r="L14" s="22" t="s">
        <v>57</v>
      </c>
      <c r="M14" s="22" t="s">
        <v>57</v>
      </c>
      <c r="O14" s="35" t="s">
        <v>103</v>
      </c>
    </row>
    <row r="15" spans="1:15" ht="70.5" customHeight="1" x14ac:dyDescent="0.2">
      <c r="A15" s="57"/>
      <c r="B15" s="4" t="s">
        <v>62</v>
      </c>
      <c r="C15" s="62"/>
      <c r="D15" s="4" t="s">
        <v>96</v>
      </c>
      <c r="E15" s="10" t="s">
        <v>45</v>
      </c>
      <c r="F15" s="22" t="s">
        <v>57</v>
      </c>
      <c r="G15" s="22" t="s">
        <v>58</v>
      </c>
      <c r="H15" s="22" t="s">
        <v>57</v>
      </c>
      <c r="I15" s="22" t="s">
        <v>57</v>
      </c>
      <c r="J15" s="22" t="s">
        <v>57</v>
      </c>
      <c r="K15" s="22" t="s">
        <v>57</v>
      </c>
      <c r="L15" s="22" t="s">
        <v>57</v>
      </c>
      <c r="M15" s="22" t="s">
        <v>57</v>
      </c>
    </row>
    <row r="16" spans="1:15" ht="57" customHeight="1" x14ac:dyDescent="0.2">
      <c r="A16" s="57"/>
      <c r="B16" s="4" t="s">
        <v>63</v>
      </c>
      <c r="C16" s="62"/>
      <c r="D16" s="10" t="s">
        <v>72</v>
      </c>
      <c r="E16" s="10" t="s">
        <v>45</v>
      </c>
      <c r="F16" s="22" t="s">
        <v>138</v>
      </c>
      <c r="G16" s="22" t="s">
        <v>124</v>
      </c>
      <c r="H16" s="22" t="s">
        <v>57</v>
      </c>
      <c r="I16" s="22" t="s">
        <v>168</v>
      </c>
      <c r="J16" s="22" t="s">
        <v>168</v>
      </c>
      <c r="K16" s="22" t="s">
        <v>91</v>
      </c>
      <c r="L16" s="22" t="s">
        <v>55</v>
      </c>
      <c r="M16" s="22" t="s">
        <v>56</v>
      </c>
      <c r="O16" s="36" t="s">
        <v>104</v>
      </c>
    </row>
    <row r="17" spans="1:15" ht="42.75" customHeight="1" x14ac:dyDescent="0.2">
      <c r="A17" s="57" t="s">
        <v>26</v>
      </c>
      <c r="B17" s="4" t="s">
        <v>19</v>
      </c>
      <c r="C17" s="62"/>
      <c r="D17" s="4" t="s">
        <v>73</v>
      </c>
      <c r="E17" s="10" t="s">
        <v>45</v>
      </c>
      <c r="F17" s="22" t="s">
        <v>57</v>
      </c>
      <c r="G17" s="22" t="s">
        <v>57</v>
      </c>
      <c r="H17" s="22" t="s">
        <v>57</v>
      </c>
      <c r="I17" s="22" t="s">
        <v>57</v>
      </c>
      <c r="J17" s="22" t="s">
        <v>57</v>
      </c>
      <c r="K17" s="22" t="s">
        <v>57</v>
      </c>
      <c r="L17" s="22" t="s">
        <v>57</v>
      </c>
      <c r="M17" s="22" t="s">
        <v>57</v>
      </c>
    </row>
    <row r="18" spans="1:15" ht="56.25" customHeight="1" x14ac:dyDescent="0.2">
      <c r="A18" s="57"/>
      <c r="B18" s="4" t="s">
        <v>20</v>
      </c>
      <c r="C18" s="62"/>
      <c r="D18" s="10" t="s">
        <v>74</v>
      </c>
      <c r="E18" s="10" t="s">
        <v>45</v>
      </c>
      <c r="F18" s="22" t="s">
        <v>57</v>
      </c>
      <c r="G18" s="22" t="s">
        <v>58</v>
      </c>
      <c r="H18" s="22" t="s">
        <v>57</v>
      </c>
      <c r="I18" s="22" t="s">
        <v>57</v>
      </c>
      <c r="J18" s="22" t="s">
        <v>57</v>
      </c>
      <c r="K18" s="22" t="s">
        <v>57</v>
      </c>
      <c r="L18" s="22" t="s">
        <v>57</v>
      </c>
      <c r="M18" s="22" t="s">
        <v>57</v>
      </c>
    </row>
    <row r="19" spans="1:15" ht="51" customHeight="1" x14ac:dyDescent="0.2">
      <c r="A19" s="57"/>
      <c r="B19" s="4" t="s">
        <v>16</v>
      </c>
      <c r="C19" s="62"/>
      <c r="D19" s="4" t="s">
        <v>75</v>
      </c>
      <c r="E19" s="4" t="s">
        <v>68</v>
      </c>
      <c r="F19" s="22" t="s">
        <v>84</v>
      </c>
      <c r="G19" s="22" t="s">
        <v>84</v>
      </c>
      <c r="H19" s="22" t="s">
        <v>57</v>
      </c>
      <c r="I19" s="22" t="s">
        <v>57</v>
      </c>
      <c r="J19" s="22" t="s">
        <v>57</v>
      </c>
      <c r="K19" s="22" t="s">
        <v>81</v>
      </c>
      <c r="L19" s="22" t="s">
        <v>59</v>
      </c>
      <c r="M19" s="22" t="s">
        <v>84</v>
      </c>
      <c r="O19" s="35" t="s">
        <v>106</v>
      </c>
    </row>
    <row r="20" spans="1:15" ht="74.25" customHeight="1" x14ac:dyDescent="0.2">
      <c r="A20" s="57"/>
      <c r="B20" s="4" t="s">
        <v>33</v>
      </c>
      <c r="C20" s="62"/>
      <c r="D20" s="4" t="s">
        <v>76</v>
      </c>
      <c r="E20" s="10" t="s">
        <v>45</v>
      </c>
      <c r="F20" s="22" t="s">
        <v>57</v>
      </c>
      <c r="G20" s="22" t="s">
        <v>57</v>
      </c>
      <c r="H20" s="22" t="s">
        <v>57</v>
      </c>
      <c r="I20" s="22" t="s">
        <v>57</v>
      </c>
      <c r="J20" s="22" t="s">
        <v>57</v>
      </c>
      <c r="K20" s="22" t="s">
        <v>57</v>
      </c>
      <c r="L20" s="22" t="s">
        <v>57</v>
      </c>
      <c r="M20" s="22" t="s">
        <v>57</v>
      </c>
    </row>
    <row r="21" spans="1:15" ht="92.25" customHeight="1" x14ac:dyDescent="0.2">
      <c r="A21" s="57"/>
      <c r="B21" s="4" t="s">
        <v>86</v>
      </c>
      <c r="C21" s="62"/>
      <c r="D21" s="4" t="s">
        <v>77</v>
      </c>
      <c r="E21" s="4" t="s">
        <v>68</v>
      </c>
      <c r="F21" s="22" t="s">
        <v>83</v>
      </c>
      <c r="G21" s="22" t="s">
        <v>57</v>
      </c>
      <c r="H21" s="22" t="s">
        <v>91</v>
      </c>
      <c r="I21" s="22" t="s">
        <v>91</v>
      </c>
      <c r="J21" s="22" t="s">
        <v>91</v>
      </c>
      <c r="K21" s="22" t="s">
        <v>93</v>
      </c>
      <c r="L21" s="22" t="s">
        <v>60</v>
      </c>
      <c r="M21" s="22" t="s">
        <v>60</v>
      </c>
    </row>
    <row r="22" spans="1:15" ht="54.75" customHeight="1" x14ac:dyDescent="0.2">
      <c r="A22" s="57"/>
      <c r="B22" s="4" t="s">
        <v>23</v>
      </c>
      <c r="C22" s="62"/>
      <c r="D22" s="4" t="s">
        <v>78</v>
      </c>
      <c r="E22" s="10" t="s">
        <v>45</v>
      </c>
      <c r="F22" s="22" t="s">
        <v>57</v>
      </c>
      <c r="G22" s="22" t="s">
        <v>57</v>
      </c>
      <c r="H22" s="22" t="s">
        <v>57</v>
      </c>
      <c r="I22" s="22" t="s">
        <v>57</v>
      </c>
      <c r="J22" s="22" t="s">
        <v>57</v>
      </c>
      <c r="K22" s="22" t="s">
        <v>57</v>
      </c>
      <c r="L22" s="22" t="s">
        <v>57</v>
      </c>
      <c r="M22" s="22" t="s">
        <v>57</v>
      </c>
    </row>
    <row r="23" spans="1:15" ht="52.5" customHeight="1" x14ac:dyDescent="0.2">
      <c r="A23" s="57"/>
      <c r="B23" s="4" t="s">
        <v>21</v>
      </c>
      <c r="C23" s="62"/>
      <c r="D23" s="10" t="s">
        <v>79</v>
      </c>
      <c r="E23" s="10" t="s">
        <v>45</v>
      </c>
      <c r="F23" s="22" t="s">
        <v>57</v>
      </c>
      <c r="G23" s="22" t="s">
        <v>57</v>
      </c>
      <c r="H23" s="22" t="s">
        <v>57</v>
      </c>
      <c r="I23" s="22" t="s">
        <v>57</v>
      </c>
      <c r="J23" s="22" t="s">
        <v>57</v>
      </c>
      <c r="K23" s="22" t="s">
        <v>57</v>
      </c>
      <c r="L23" s="22" t="s">
        <v>57</v>
      </c>
      <c r="M23" s="22" t="s">
        <v>57</v>
      </c>
    </row>
    <row r="24" spans="1:15" ht="39" customHeight="1" x14ac:dyDescent="0.2">
      <c r="A24" s="57"/>
      <c r="B24" s="4" t="s">
        <v>22</v>
      </c>
      <c r="C24" s="62"/>
      <c r="D24" s="10" t="s">
        <v>80</v>
      </c>
      <c r="E24" s="10" t="s">
        <v>45</v>
      </c>
      <c r="F24" s="22" t="s">
        <v>139</v>
      </c>
      <c r="G24" s="22" t="s">
        <v>94</v>
      </c>
      <c r="H24" s="22" t="s">
        <v>169</v>
      </c>
      <c r="I24" s="22" t="s">
        <v>169</v>
      </c>
      <c r="J24" s="22" t="s">
        <v>94</v>
      </c>
      <c r="K24" s="22" t="s">
        <v>82</v>
      </c>
      <c r="L24" s="22" t="s">
        <v>114</v>
      </c>
      <c r="M24" s="22" t="s">
        <v>115</v>
      </c>
      <c r="O24" s="35" t="s">
        <v>101</v>
      </c>
    </row>
    <row r="25" spans="1:15" ht="86.25" customHeight="1" x14ac:dyDescent="0.2">
      <c r="A25" s="57"/>
      <c r="B25" s="4" t="s">
        <v>133</v>
      </c>
      <c r="C25" s="62"/>
      <c r="D25" s="4" t="s">
        <v>134</v>
      </c>
      <c r="E25" s="10" t="s">
        <v>45</v>
      </c>
      <c r="F25" s="10">
        <v>1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</row>
    <row r="26" spans="1:15" ht="67.5" customHeight="1" x14ac:dyDescent="0.2">
      <c r="A26" s="57"/>
      <c r="B26" s="4" t="s">
        <v>135</v>
      </c>
      <c r="C26" s="62"/>
      <c r="D26" s="4" t="s">
        <v>136</v>
      </c>
      <c r="E26" s="10" t="s">
        <v>45</v>
      </c>
      <c r="F26" s="10">
        <v>1</v>
      </c>
      <c r="G26" s="10">
        <v>1</v>
      </c>
      <c r="H26" s="10">
        <v>0</v>
      </c>
      <c r="I26" s="10">
        <v>0</v>
      </c>
      <c r="J26" s="10">
        <v>0</v>
      </c>
      <c r="K26" s="10">
        <v>1</v>
      </c>
      <c r="L26" s="10">
        <v>1</v>
      </c>
      <c r="M26" s="10">
        <v>1</v>
      </c>
    </row>
    <row r="27" spans="1:15" ht="47.25" x14ac:dyDescent="0.2">
      <c r="A27" s="53"/>
      <c r="B27" s="10" t="s">
        <v>144</v>
      </c>
      <c r="C27" s="62"/>
      <c r="D27" s="4" t="s">
        <v>145</v>
      </c>
      <c r="E27" s="10" t="s">
        <v>45</v>
      </c>
      <c r="F27" s="10">
        <v>0</v>
      </c>
      <c r="G27" s="10">
        <v>1</v>
      </c>
      <c r="H27" s="10">
        <v>1</v>
      </c>
      <c r="I27" s="10">
        <v>1</v>
      </c>
      <c r="J27" s="10">
        <v>1</v>
      </c>
      <c r="K27" s="10">
        <v>1</v>
      </c>
      <c r="L27" s="10">
        <v>1</v>
      </c>
      <c r="M27" s="10">
        <v>1</v>
      </c>
    </row>
    <row r="28" spans="1:15" ht="78.75" x14ac:dyDescent="0.2">
      <c r="A28" s="53"/>
      <c r="B28" s="4" t="s">
        <v>143</v>
      </c>
      <c r="C28" s="63"/>
      <c r="D28" s="4" t="s">
        <v>146</v>
      </c>
      <c r="E28" s="10" t="s">
        <v>45</v>
      </c>
      <c r="F28" s="10">
        <v>0</v>
      </c>
      <c r="G28" s="10">
        <v>1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</row>
  </sheetData>
  <mergeCells count="19">
    <mergeCell ref="A1:M1"/>
    <mergeCell ref="A3:M3"/>
    <mergeCell ref="D5:D8"/>
    <mergeCell ref="C5:C8"/>
    <mergeCell ref="H6:H8"/>
    <mergeCell ref="B5:B8"/>
    <mergeCell ref="F6:F8"/>
    <mergeCell ref="J6:J8"/>
    <mergeCell ref="K6:K8"/>
    <mergeCell ref="A17:A26"/>
    <mergeCell ref="A5:A8"/>
    <mergeCell ref="E5:E8"/>
    <mergeCell ref="A10:A16"/>
    <mergeCell ref="F5:M5"/>
    <mergeCell ref="I6:I8"/>
    <mergeCell ref="L6:L8"/>
    <mergeCell ref="M6:M8"/>
    <mergeCell ref="C10:C28"/>
    <mergeCell ref="G6:G8"/>
  </mergeCells>
  <pageMargins left="0.42" right="0.16" top="0.42" bottom="0.39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П1 Целевые</vt:lpstr>
      <vt:lpstr>Порядок, источники</vt:lpstr>
      <vt:lpstr>П2 ФО</vt:lpstr>
      <vt:lpstr>Показатели</vt:lpstr>
      <vt:lpstr>'П1 Целевые'!_Par289</vt:lpstr>
      <vt:lpstr>'П1 Целевые'!Область_печати</vt:lpstr>
      <vt:lpstr>'П2 ФО'!Область_печати</vt:lpstr>
      <vt:lpstr>Показатели!Область_печати</vt:lpstr>
      <vt:lpstr>'Порядок, источники'!Область_печати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2024-11-28T09:01:29Z</cp:lastPrinted>
  <dcterms:created xsi:type="dcterms:W3CDTF">1996-10-08T23:32:33Z</dcterms:created>
  <dcterms:modified xsi:type="dcterms:W3CDTF">2024-11-28T12:44:07Z</dcterms:modified>
</cp:coreProperties>
</file>