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постан.'!$D$2:$G$75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постан.'!$C$1:$F$74</definedName>
    <definedName name="_xlnm.Print_Area" localSheetId="1">'РП ЦС ВР'!$A$1:$H$1940</definedName>
  </definedNames>
  <calcPr calcId="124519" iterate="1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D16" i="13"/>
  <c r="E16"/>
  <c r="D20"/>
  <c r="E20"/>
  <c r="D30"/>
  <c r="E30"/>
  <c r="D36"/>
  <c r="E36"/>
  <c r="D39"/>
  <c r="E39"/>
  <c r="D43"/>
  <c r="E43"/>
  <c r="D47"/>
  <c r="E47"/>
  <c r="D52"/>
  <c r="E52"/>
  <c r="D61"/>
  <c r="D59" s="1"/>
  <c r="E61"/>
  <c r="E59" s="1"/>
  <c r="F31"/>
  <c r="F32"/>
  <c r="F70"/>
  <c r="F71"/>
  <c r="F67"/>
  <c r="F68"/>
  <c r="F38"/>
  <c r="F27"/>
  <c r="F19"/>
  <c r="D13" l="1"/>
  <c r="D74" s="1"/>
  <c r="E13"/>
  <c r="E74" s="1"/>
  <c r="F46"/>
  <c r="F56" l="1"/>
  <c r="F57"/>
  <c r="F53"/>
  <c r="F54"/>
  <c r="F34"/>
  <c r="F28"/>
  <c r="F51"/>
  <c r="F26"/>
  <c r="F48"/>
  <c r="F49"/>
  <c r="F50"/>
  <c r="F36"/>
  <c r="F37"/>
  <c r="F33"/>
  <c r="F52" l="1"/>
  <c r="F29"/>
  <c r="F47"/>
  <c r="F15" l="1"/>
  <c r="F17"/>
  <c r="F18"/>
  <c r="F21"/>
  <c r="F22"/>
  <c r="F23"/>
  <c r="F24"/>
  <c r="F25"/>
  <c r="F35"/>
  <c r="F40"/>
  <c r="F41"/>
  <c r="F42"/>
  <c r="F44"/>
  <c r="F45"/>
  <c r="F55"/>
  <c r="F60"/>
  <c r="F62"/>
  <c r="F63"/>
  <c r="F64"/>
  <c r="F65"/>
  <c r="F66"/>
  <c r="F69"/>
  <c r="F72"/>
  <c r="F73"/>
  <c r="F61" l="1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9" i="13"/>
  <c r="F16"/>
  <c r="H412" i="10"/>
  <c r="H1940" s="1"/>
  <c r="F20" i="13"/>
  <c r="F14"/>
  <c r="F30"/>
  <c r="F13" l="1"/>
  <c r="F59"/>
  <c r="F74" l="1"/>
</calcChain>
</file>

<file path=xl/sharedStrings.xml><?xml version="1.0" encoding="utf-8"?>
<sst xmlns="http://schemas.openxmlformats.org/spreadsheetml/2006/main" count="10472" uniqueCount="813">
  <si>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</si>
  <si>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</si>
  <si>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</si>
  <si>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</si>
  <si>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</si>
  <si>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</si>
  <si>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</si>
  <si>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</si>
  <si>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</si>
  <si>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</si>
  <si>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</si>
  <si>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</si>
  <si>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</si>
  <si>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</si>
  <si>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</si>
  <si>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</si>
  <si>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</si>
  <si>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</si>
  <si>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</si>
  <si>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</si>
  <si>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</si>
  <si>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</si>
  <si>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</si>
  <si>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</si>
  <si>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</si>
  <si>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</si>
  <si>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</si>
  <si>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</si>
  <si>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</si>
  <si>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</si>
  <si>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</si>
  <si>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</si>
  <si>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</si>
  <si>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</si>
  <si>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</si>
  <si>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</si>
  <si>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</si>
  <si>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</si>
  <si>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</si>
  <si>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</si>
  <si>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</si>
  <si>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</si>
  <si>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</si>
  <si>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</si>
  <si>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</si>
  <si>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</si>
  <si>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</si>
  <si>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</si>
  <si>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</si>
  <si>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</si>
  <si>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</si>
  <si>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</si>
  <si>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</si>
  <si>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</si>
  <si>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</si>
  <si>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</si>
  <si>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</si>
  <si>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</si>
  <si>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</si>
  <si>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</si>
  <si>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</si>
  <si>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</si>
  <si>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</si>
  <si>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</si>
  <si>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</si>
  <si>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</si>
  <si>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</si>
  <si>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</si>
  <si>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</si>
  <si>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</si>
  <si>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</si>
  <si>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</si>
  <si>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</si>
  <si>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</si>
  <si>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</si>
  <si>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</si>
  <si>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</si>
  <si>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</si>
  <si>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</si>
  <si>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</si>
  <si>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</si>
  <si>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</si>
  <si>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</si>
  <si>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</si>
  <si>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</si>
  <si>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</si>
  <si>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</si>
  <si>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</si>
  <si>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</si>
  <si>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</si>
  <si>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</si>
  <si>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</si>
  <si>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</si>
  <si>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</si>
  <si>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</si>
  <si>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</si>
  <si>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</si>
  <si>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</si>
  <si>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</si>
  <si>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</si>
  <si>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</si>
  <si>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</si>
  <si>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</si>
  <si>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</si>
  <si>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</si>
  <si>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</si>
  <si>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</si>
  <si>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</si>
  <si>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</si>
  <si>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</si>
  <si>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</si>
  <si>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</si>
  <si>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</si>
  <si>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</si>
  <si>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</si>
  <si>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</si>
  <si>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</si>
  <si>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</si>
  <si>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</si>
  <si>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</si>
  <si>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</si>
  <si>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</si>
  <si>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</si>
  <si>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</si>
  <si>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</si>
  <si>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</si>
  <si>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</si>
  <si>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</si>
  <si>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</si>
  <si>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</si>
  <si>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</si>
  <si>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</si>
  <si>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</si>
  <si>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</si>
  <si>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</si>
  <si>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</si>
  <si>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</si>
  <si>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</si>
  <si>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</si>
  <si>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</si>
  <si>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</si>
  <si>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</si>
  <si>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</si>
  <si>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</si>
  <si>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</si>
  <si>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</si>
  <si>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</si>
  <si>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</si>
  <si>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</si>
  <si>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</si>
  <si>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</si>
  <si>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</si>
  <si>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</si>
  <si>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</si>
  <si>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</si>
  <si>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</si>
  <si>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</si>
  <si>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</si>
  <si>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</si>
  <si>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</si>
  <si>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</si>
  <si>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</si>
  <si>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</si>
  <si>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</si>
  <si>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</si>
  <si>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</si>
  <si>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</si>
  <si>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</si>
  <si>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</si>
  <si>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</si>
  <si>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</si>
  <si>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</si>
  <si>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</si>
  <si>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</si>
  <si>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</si>
  <si>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</si>
  <si>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</si>
  <si>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</si>
  <si>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</si>
  <si>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</si>
  <si>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</si>
  <si>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</si>
  <si>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</si>
  <si>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</si>
  <si>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</si>
  <si>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</si>
  <si>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</si>
  <si>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</si>
  <si>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</si>
  <si>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</si>
  <si>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</si>
  <si>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</si>
  <si>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</si>
  <si>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</si>
  <si>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</si>
  <si>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</si>
  <si>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</si>
  <si>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</si>
  <si>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</si>
  <si>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</si>
  <si>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</si>
  <si>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</si>
  <si>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</si>
  <si>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</si>
  <si>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</si>
  <si>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</si>
  <si>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</si>
  <si>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</si>
  <si>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</si>
  <si>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</si>
  <si>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</si>
  <si>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</si>
  <si>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</si>
  <si>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</si>
  <si>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</si>
  <si>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</si>
  <si>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</si>
  <si>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</si>
  <si>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</si>
  <si>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</si>
  <si>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</si>
  <si>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</si>
  <si>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</si>
  <si>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</si>
  <si>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</si>
  <si>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</si>
  <si>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</si>
  <si>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</si>
  <si>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</si>
  <si>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</si>
  <si>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</si>
  <si>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</si>
  <si>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</si>
  <si>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</si>
  <si>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</si>
  <si>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</si>
  <si>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</si>
  <si>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</si>
  <si>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</si>
  <si>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</si>
  <si>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</si>
  <si>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</si>
  <si>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</si>
  <si>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</si>
  <si>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</si>
  <si>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</si>
  <si>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</si>
  <si>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</si>
  <si>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</si>
  <si>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</si>
  <si>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</si>
  <si>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</si>
  <si>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</si>
  <si>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</si>
  <si>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</si>
  <si>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</si>
  <si>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</si>
  <si>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</si>
  <si>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</si>
  <si>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</si>
  <si>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</si>
  <si>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</si>
  <si>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</si>
  <si>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</si>
  <si>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</si>
  <si>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</si>
  <si>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</si>
  <si>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</si>
  <si>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</si>
  <si>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</si>
  <si>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</si>
  <si>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</si>
  <si>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</si>
  <si>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</si>
  <si>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</si>
  <si>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</si>
  <si>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</si>
  <si>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</si>
  <si>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</si>
  <si>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</si>
  <si>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</si>
  <si>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</si>
  <si>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</si>
  <si>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</si>
  <si>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</si>
  <si>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</si>
  <si>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</si>
  <si>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</si>
  <si>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</si>
  <si>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</si>
  <si>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</si>
  <si>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</si>
  <si>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</si>
  <si>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</si>
  <si>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</si>
  <si>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</si>
  <si>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</si>
  <si>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</si>
  <si>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</si>
  <si>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</si>
  <si>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</si>
  <si>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</si>
  <si>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</si>
  <si>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</si>
  <si>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</si>
  <si>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</si>
  <si>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</si>
  <si>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</si>
  <si>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</si>
  <si>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</si>
  <si>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</si>
  <si>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</si>
  <si>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</si>
  <si>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</si>
  <si>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</si>
  <si>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</si>
  <si>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</si>
  <si>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</si>
  <si>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</si>
  <si>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</si>
  <si>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</si>
  <si>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</si>
  <si>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</si>
  <si>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</si>
  <si>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</si>
  <si>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</si>
  <si>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</si>
  <si>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</si>
  <si>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</si>
  <si>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</si>
  <si>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</si>
  <si>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</si>
  <si>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</si>
  <si>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</si>
  <si>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</si>
  <si>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</si>
  <si>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</si>
  <si>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</si>
  <si>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</si>
  <si>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</si>
  <si>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</si>
  <si>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</si>
  <si>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</si>
  <si>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</si>
  <si>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</si>
  <si>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</si>
  <si>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</si>
  <si>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</si>
  <si>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</si>
  <si>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</si>
  <si>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</si>
  <si>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</si>
  <si>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</si>
  <si>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</si>
  <si>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</si>
  <si>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</si>
  <si>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</si>
  <si>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</si>
  <si>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</si>
  <si>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</si>
  <si>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</si>
  <si>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</si>
  <si>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</si>
  <si>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</si>
  <si>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</si>
  <si>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</si>
  <si>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</si>
  <si>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</si>
  <si>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</si>
  <si>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</si>
  <si>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</si>
  <si>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</si>
  <si>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</si>
  <si>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</si>
  <si>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</si>
  <si>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</si>
  <si>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</si>
  <si>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</si>
  <si>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</si>
  <si>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</si>
  <si>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</si>
  <si>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</si>
  <si>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</si>
  <si>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</si>
  <si>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</si>
  <si>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</si>
  <si>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</si>
  <si>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</si>
  <si>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</si>
  <si>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</si>
  <si>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</si>
  <si>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</si>
  <si>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</si>
  <si>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</si>
  <si>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</si>
  <si>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</si>
  <si>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</si>
  <si>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</si>
  <si>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</si>
  <si>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</si>
  <si>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</si>
  <si>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</si>
  <si>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</si>
  <si>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</si>
  <si>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</si>
  <si>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</si>
  <si>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</si>
  <si>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</si>
  <si>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</si>
  <si>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</si>
  <si>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</si>
  <si>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</si>
  <si>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</si>
  <si>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</si>
  <si>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</si>
  <si>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</si>
  <si>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</si>
  <si>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</si>
  <si>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</si>
  <si>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</si>
  <si>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</si>
  <si>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</si>
  <si>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</si>
  <si>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</si>
  <si>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</si>
  <si>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</si>
  <si>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</si>
  <si>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</si>
  <si>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</si>
  <si>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</si>
  <si>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</si>
  <si>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</si>
  <si>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</si>
  <si>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</si>
  <si>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</si>
  <si>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</si>
  <si>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</si>
  <si>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</si>
  <si>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</si>
  <si>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</si>
  <si>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</si>
  <si>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</si>
  <si>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</si>
  <si>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</si>
  <si>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</si>
  <si>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</si>
  <si>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</si>
  <si>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</si>
  <si>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</si>
  <si>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</si>
  <si>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</si>
  <si>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</si>
  <si>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</si>
  <si>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</si>
  <si>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</si>
  <si>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</si>
  <si>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</si>
  <si>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</si>
  <si>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</si>
  <si>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</si>
  <si>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</si>
  <si>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</si>
  <si>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</si>
  <si>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</si>
  <si>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</si>
  <si>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</si>
  <si>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</si>
  <si>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</si>
  <si>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</si>
  <si>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</si>
  <si>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</si>
  <si>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</si>
  <si>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</si>
  <si>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</si>
  <si>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</si>
  <si>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</si>
  <si>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</si>
  <si>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</si>
  <si>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</si>
  <si>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</si>
  <si>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</si>
  <si>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</si>
  <si>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</si>
  <si>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</si>
  <si>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</si>
  <si>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</si>
  <si>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</si>
  <si>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</si>
  <si>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</si>
  <si>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</si>
  <si>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</si>
  <si>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</si>
  <si>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</si>
  <si>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</si>
  <si>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</si>
  <si>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</si>
  <si>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</si>
  <si>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</si>
  <si>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</si>
  <si>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</si>
  <si>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</si>
  <si>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</si>
  <si>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</si>
  <si>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</si>
  <si>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</si>
  <si>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</si>
  <si>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</si>
  <si>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</si>
  <si>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</si>
  <si>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</si>
  <si>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</si>
  <si>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</si>
  <si>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</si>
  <si>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</si>
  <si>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</si>
  <si>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</si>
  <si>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</si>
  <si>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</si>
  <si>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</si>
  <si>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</si>
  <si>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</si>
  <si>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</si>
  <si>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</si>
  <si>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</si>
  <si>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</si>
  <si>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</si>
  <si>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</si>
  <si>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</si>
  <si>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</si>
  <si>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</si>
  <si>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</si>
  <si>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</si>
  <si>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</si>
  <si>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</si>
  <si>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</si>
  <si>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</si>
  <si>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</si>
  <si>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</si>
  <si>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</si>
  <si>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</si>
  <si>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</si>
  <si>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</si>
  <si>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</si>
  <si>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</si>
  <si>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</si>
  <si>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</si>
  <si>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</si>
  <si>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</si>
  <si>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</si>
  <si>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</si>
  <si>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</si>
  <si>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</si>
  <si>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</si>
  <si>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</si>
  <si>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</si>
  <si>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</si>
  <si>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</si>
  <si>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</si>
  <si>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</si>
  <si>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</si>
  <si>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</si>
  <si>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</si>
  <si>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</si>
  <si>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</si>
  <si>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</si>
  <si>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</si>
  <si>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</si>
  <si>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</si>
  <si>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</si>
  <si>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</si>
  <si>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</si>
  <si>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</si>
  <si>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</si>
  <si>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</si>
  <si>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</si>
  <si>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</si>
  <si>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</si>
  <si>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</si>
  <si>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</si>
  <si>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</si>
  <si>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</si>
  <si>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</si>
  <si>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</si>
  <si>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</si>
  <si>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</si>
  <si>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</si>
  <si>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</si>
  <si>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</si>
  <si>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</si>
  <si>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</si>
  <si>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</si>
  <si>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</si>
  <si>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</si>
  <si>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</si>
  <si>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</si>
  <si>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</si>
  <si>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</si>
  <si>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</si>
  <si>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</si>
  <si>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</si>
  <si>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</si>
  <si>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</si>
  <si>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</si>
  <si>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</si>
  <si>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</si>
  <si>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</si>
  <si>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</si>
  <si>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</si>
  <si>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</si>
  <si>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</si>
  <si>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</si>
  <si>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</si>
  <si>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</si>
  <si>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</si>
  <si>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</si>
  <si>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</si>
  <si>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</si>
  <si>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</si>
  <si>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</si>
  <si>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</si>
  <si>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</si>
  <si>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</si>
  <si>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</si>
  <si>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</si>
  <si>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</si>
  <si>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</si>
  <si>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</si>
  <si>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</si>
  <si>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</si>
  <si>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</si>
  <si>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</si>
  <si>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</si>
  <si>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</si>
  <si>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</si>
  <si>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</si>
  <si>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</si>
  <si>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</si>
  <si>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</si>
  <si>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</si>
  <si>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</si>
  <si>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</si>
  <si>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</si>
  <si>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</si>
  <si>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</si>
  <si>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</si>
  <si>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</si>
  <si>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</si>
  <si>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</si>
  <si>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</si>
  <si>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</si>
  <si>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</si>
  <si>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</si>
  <si>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</si>
  <si>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</si>
  <si>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</si>
  <si>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</si>
  <si>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</si>
  <si>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</si>
  <si>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</si>
  <si>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</si>
  <si>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</si>
  <si>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</si>
  <si>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</si>
  <si>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</si>
  <si>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</si>
  <si>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</si>
  <si>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</si>
  <si>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</si>
  <si>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</si>
  <si>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</si>
  <si>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</si>
  <si>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</si>
  <si>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</si>
  <si>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</si>
  <si>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</si>
  <si>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</si>
  <si>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</si>
  <si>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</si>
  <si>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</si>
  <si>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</si>
  <si>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</si>
  <si>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</si>
  <si>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</si>
  <si>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</si>
  <si>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</si>
  <si>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</si>
  <si>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</si>
  <si>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</si>
  <si>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</si>
  <si>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</si>
  <si>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</si>
  <si>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</si>
  <si>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</si>
  <si>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</si>
  <si>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</si>
  <si>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</si>
  <si>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</si>
  <si>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</si>
  <si>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</si>
  <si>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</si>
  <si>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</si>
  <si>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</si>
  <si>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</si>
  <si>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</si>
  <si>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</si>
  <si>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</si>
  <si>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</si>
  <si>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</si>
  <si>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</si>
  <si>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</si>
  <si>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</si>
  <si>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</si>
  <si>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</si>
  <si>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</si>
  <si>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</si>
  <si>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</si>
  <si>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</si>
  <si>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</si>
  <si>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</si>
  <si>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</si>
  <si>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</si>
  <si>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</si>
  <si>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</si>
  <si>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</si>
  <si>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</si>
  <si>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</si>
  <si>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</si>
  <si>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</si>
  <si>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</si>
  <si>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</si>
  <si>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</si>
  <si>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</si>
  <si>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</si>
  <si>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</si>
  <si>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</si>
  <si>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</si>
  <si>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</si>
  <si>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</si>
  <si>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</si>
  <si>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</si>
  <si>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</si>
  <si>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</si>
  <si>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</si>
  <si>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</si>
  <si>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</si>
  <si>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</si>
  <si>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</si>
  <si>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</si>
  <si>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</si>
  <si>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</si>
  <si>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</si>
  <si>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</si>
  <si>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</si>
  <si>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</si>
  <si>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</si>
  <si>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</si>
  <si>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</si>
  <si>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</si>
  <si>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</si>
  <si>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</si>
  <si>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</si>
  <si>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</si>
  <si>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</si>
  <si>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</si>
  <si>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</si>
  <si>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</si>
  <si>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</si>
  <si>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</si>
  <si>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</si>
  <si>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</si>
  <si>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</si>
  <si>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</si>
  <si>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</si>
  <si>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</si>
  <si>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</si>
  <si>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</si>
  <si>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</si>
  <si>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</si>
  <si>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</si>
  <si>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</si>
  <si>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</si>
  <si>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</si>
  <si>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</si>
  <si>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</si>
  <si>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</si>
  <si>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</si>
  <si>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</si>
  <si>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</si>
  <si>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</si>
  <si>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</si>
  <si>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</si>
  <si>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</si>
  <si>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</si>
  <si>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</si>
  <si>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</si>
  <si>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</si>
  <si>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</si>
  <si>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</si>
  <si>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12 1 0000</t>
  </si>
  <si>
    <t>12 2 0000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</si>
  <si>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</si>
  <si>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</si>
  <si>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</si>
  <si>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</si>
  <si>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</si>
  <si>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</si>
  <si>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</si>
  <si>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56 0 0000</t>
  </si>
  <si>
    <t xml:space="preserve">Обеспечение деятельности контрольно-ревизионной комиссии    </t>
  </si>
  <si>
    <t>62 0 0000</t>
  </si>
  <si>
    <t>62 1 0000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</si>
  <si>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9 месяцев  2023 года </t>
  </si>
  <si>
    <t>от 19.10.2023 года № 837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</si>
</sst>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1" t="s">
        <v>230</v>
      </c>
      <c r="B4" s="102"/>
      <c r="C4" s="102"/>
      <c r="D4" s="102"/>
      <c r="E4" s="102"/>
      <c r="F4" s="102"/>
      <c r="G4" s="102"/>
      <c r="H4" s="10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3" t="s">
        <v>679</v>
      </c>
      <c r="E7" s="103"/>
      <c r="F7" s="103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4"/>
  <sheetViews>
    <sheetView tabSelected="1" topLeftCell="B1" zoomScaleSheetLayoutView="100" workbookViewId="0">
      <selection activeCell="C19" sqref="C19"/>
    </sheetView>
  </sheetViews>
  <sheetFormatPr defaultColWidth="9.109375" defaultRowHeight="13.2"/>
  <cols>
    <col min="1" max="1" width="5.5546875" style="50" hidden="1" customWidth="1"/>
    <col min="2" max="2" width="0.33203125" style="49" customWidth="1"/>
    <col min="3" max="3" width="91.6640625" style="50" customWidth="1"/>
    <col min="4" max="4" width="15" style="50" customWidth="1"/>
    <col min="5" max="5" width="12.44140625" style="60" customWidth="1"/>
    <col min="6" max="6" width="7.4414062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3" customHeight="1"/>
    <row r="2" spans="2:10" ht="13.8">
      <c r="C2" s="106" t="s">
        <v>711</v>
      </c>
      <c r="D2" s="106"/>
      <c r="E2" s="106"/>
      <c r="F2" s="106"/>
      <c r="G2" s="51"/>
      <c r="J2" s="70"/>
    </row>
    <row r="3" spans="2:10" ht="13.8">
      <c r="C3" s="95"/>
      <c r="D3" s="95"/>
      <c r="E3" s="95"/>
      <c r="F3" s="94" t="s">
        <v>745</v>
      </c>
      <c r="G3" s="51"/>
      <c r="J3" s="71"/>
    </row>
    <row r="4" spans="2:10" ht="13.8">
      <c r="C4" s="95"/>
      <c r="D4" s="95"/>
      <c r="E4" s="95"/>
      <c r="F4" s="94" t="s">
        <v>746</v>
      </c>
      <c r="G4" s="95"/>
      <c r="J4" s="71"/>
    </row>
    <row r="5" spans="2:10" ht="13.8">
      <c r="C5" s="95"/>
      <c r="D5" s="95"/>
      <c r="E5" s="95"/>
      <c r="F5" s="94" t="s">
        <v>812</v>
      </c>
      <c r="G5" s="95"/>
      <c r="J5" s="71"/>
    </row>
    <row r="6" spans="2:10" ht="17.25" customHeight="1">
      <c r="C6" s="95"/>
      <c r="D6" s="95"/>
      <c r="E6" s="95"/>
      <c r="F6" s="94"/>
      <c r="G6" s="95"/>
      <c r="J6" s="71"/>
    </row>
    <row r="7" spans="2:10" s="62" customFormat="1" ht="15.6" hidden="1">
      <c r="B7" s="49"/>
      <c r="C7" s="105"/>
      <c r="D7" s="105"/>
      <c r="E7" s="105"/>
      <c r="F7" s="105"/>
      <c r="G7" s="81"/>
      <c r="H7" s="81"/>
      <c r="I7" s="81"/>
      <c r="J7" s="81"/>
    </row>
    <row r="8" spans="2:10" ht="33" customHeight="1">
      <c r="C8" s="104" t="s">
        <v>811</v>
      </c>
      <c r="D8" s="104"/>
      <c r="E8" s="104"/>
      <c r="F8" s="104"/>
      <c r="G8" s="80"/>
      <c r="H8" s="80"/>
      <c r="I8" s="80"/>
      <c r="J8" s="80"/>
    </row>
    <row r="9" spans="2:10" ht="21.75" customHeight="1">
      <c r="C9" s="53"/>
      <c r="D9" s="53"/>
      <c r="E9" s="53"/>
      <c r="F9" s="53"/>
      <c r="G9" s="53"/>
      <c r="H9" s="52"/>
    </row>
    <row r="10" spans="2:10" ht="41.25" customHeight="1">
      <c r="B10" s="54"/>
      <c r="C10" s="74" t="s">
        <v>680</v>
      </c>
      <c r="D10" s="79" t="s">
        <v>788</v>
      </c>
      <c r="E10" s="79" t="s">
        <v>789</v>
      </c>
      <c r="F10" s="74" t="s">
        <v>713</v>
      </c>
      <c r="G10" s="50"/>
    </row>
    <row r="11" spans="2:10" s="78" customFormat="1" ht="9.6">
      <c r="B11" s="76"/>
      <c r="C11" s="77">
        <v>1</v>
      </c>
      <c r="D11" s="77">
        <v>4</v>
      </c>
      <c r="E11" s="77">
        <v>5</v>
      </c>
      <c r="F11" s="77">
        <v>6</v>
      </c>
    </row>
    <row r="12" spans="2:10" ht="0.75" customHeight="1">
      <c r="B12" s="56"/>
      <c r="C12" s="55"/>
      <c r="D12" s="57"/>
      <c r="E12" s="57"/>
      <c r="F12" s="57"/>
      <c r="G12" s="50"/>
    </row>
    <row r="13" spans="2:10">
      <c r="B13" s="93"/>
      <c r="C13" s="61" t="s">
        <v>700</v>
      </c>
      <c r="D13" s="100">
        <f>D14+D15+D16+D20+D29+D30+D33+D34+D35+D36+D39+D43+D47+D51+D52+D55+D56+D57+D19</f>
        <v>1073488926.6800001</v>
      </c>
      <c r="E13" s="100">
        <f>E14+E15+E16+E20+E29+E30+E33+E34+E35+E36+E39+E43+E47+E51+E52+E55+E56+E57+E19</f>
        <v>733710391.91000009</v>
      </c>
      <c r="F13" s="72">
        <f>E13/D13*100</f>
        <v>68.348203104354354</v>
      </c>
      <c r="G13" s="50"/>
      <c r="H13" s="58"/>
      <c r="I13" s="58"/>
    </row>
    <row r="14" spans="2:10" ht="24" customHeight="1">
      <c r="B14" s="93" t="s">
        <v>714</v>
      </c>
      <c r="C14" s="75" t="s">
        <v>768</v>
      </c>
      <c r="D14" s="98">
        <v>750000</v>
      </c>
      <c r="E14" s="98">
        <v>572080.28</v>
      </c>
      <c r="F14" s="73">
        <f>E14/D14*100</f>
        <v>76.27737066666667</v>
      </c>
      <c r="G14" s="50"/>
      <c r="H14" s="58"/>
      <c r="I14" s="58"/>
    </row>
    <row r="15" spans="2:10" ht="28.5" customHeight="1">
      <c r="B15" s="93" t="s">
        <v>715</v>
      </c>
      <c r="C15" s="75" t="s">
        <v>769</v>
      </c>
      <c r="D15" s="98">
        <v>707610.1</v>
      </c>
      <c r="E15" s="98">
        <v>472500</v>
      </c>
      <c r="F15" s="73">
        <f t="shared" ref="F15:F74" si="0">E15/D15*100</f>
        <v>66.774061025980274</v>
      </c>
      <c r="G15" s="50"/>
      <c r="H15" s="58"/>
      <c r="I15" s="58"/>
    </row>
    <row r="16" spans="2:10" ht="24.75" customHeight="1">
      <c r="B16" s="93" t="s">
        <v>716</v>
      </c>
      <c r="C16" s="75" t="s">
        <v>790</v>
      </c>
      <c r="D16" s="98">
        <f>D18+D17</f>
        <v>1751306.92</v>
      </c>
      <c r="E16" s="98">
        <f>E18+E17</f>
        <v>1721306.92</v>
      </c>
      <c r="F16" s="73">
        <f t="shared" si="0"/>
        <v>98.286993578487085</v>
      </c>
      <c r="G16" s="50"/>
      <c r="H16" s="58"/>
      <c r="I16" s="58"/>
    </row>
    <row r="17" spans="2:9" s="66" customFormat="1" ht="21" customHeight="1">
      <c r="B17" s="93" t="s">
        <v>717</v>
      </c>
      <c r="C17" s="89" t="s">
        <v>770</v>
      </c>
      <c r="D17" s="99">
        <v>1721306.92</v>
      </c>
      <c r="E17" s="99">
        <v>1721306.92</v>
      </c>
      <c r="F17" s="83">
        <f t="shared" si="0"/>
        <v>100</v>
      </c>
      <c r="H17" s="67"/>
      <c r="I17" s="67"/>
    </row>
    <row r="18" spans="2:9" s="66" customFormat="1" ht="20.25" customHeight="1">
      <c r="B18" s="93" t="s">
        <v>718</v>
      </c>
      <c r="C18" s="88" t="s">
        <v>791</v>
      </c>
      <c r="D18" s="99">
        <v>30000</v>
      </c>
      <c r="E18" s="99">
        <v>0</v>
      </c>
      <c r="F18" s="83">
        <f t="shared" si="0"/>
        <v>0</v>
      </c>
      <c r="H18" s="67"/>
      <c r="I18" s="67"/>
    </row>
    <row r="19" spans="2:9" s="62" customFormat="1" ht="28.5" customHeight="1">
      <c r="B19" s="93" t="s">
        <v>772</v>
      </c>
      <c r="C19" s="75" t="s">
        <v>771</v>
      </c>
      <c r="D19" s="98">
        <v>100000</v>
      </c>
      <c r="E19" s="98">
        <v>100000</v>
      </c>
      <c r="F19" s="73">
        <f t="shared" si="0"/>
        <v>100</v>
      </c>
      <c r="H19" s="63"/>
      <c r="I19" s="63"/>
    </row>
    <row r="20" spans="2:9" s="62" customFormat="1" ht="20.25" customHeight="1">
      <c r="B20" s="93" t="s">
        <v>719</v>
      </c>
      <c r="C20" s="75" t="s">
        <v>792</v>
      </c>
      <c r="D20" s="98">
        <f>SUM(D21:D28)</f>
        <v>569412267.14999998</v>
      </c>
      <c r="E20" s="98">
        <f>SUM(E21:E28)</f>
        <v>386520528.44999999</v>
      </c>
      <c r="F20" s="73">
        <f t="shared" si="0"/>
        <v>67.880611421421861</v>
      </c>
      <c r="H20" s="63"/>
      <c r="I20" s="63"/>
    </row>
    <row r="21" spans="2:9" s="66" customFormat="1" ht="18.75" customHeight="1">
      <c r="B21" s="93" t="s">
        <v>720</v>
      </c>
      <c r="C21" s="88" t="s">
        <v>793</v>
      </c>
      <c r="D21" s="99">
        <v>502699894.56</v>
      </c>
      <c r="E21" s="99">
        <v>337881396.25999999</v>
      </c>
      <c r="F21" s="83">
        <f t="shared" si="0"/>
        <v>67.213341382484018</v>
      </c>
      <c r="H21" s="67"/>
      <c r="I21" s="67"/>
    </row>
    <row r="22" spans="2:9" s="66" customFormat="1" ht="18.75" customHeight="1">
      <c r="B22" s="93" t="s">
        <v>721</v>
      </c>
      <c r="C22" s="88" t="s">
        <v>165</v>
      </c>
      <c r="D22" s="99">
        <v>2620187.52</v>
      </c>
      <c r="E22" s="99">
        <v>1843344.32</v>
      </c>
      <c r="F22" s="83">
        <f t="shared" si="0"/>
        <v>70.351618192578826</v>
      </c>
      <c r="H22" s="67"/>
      <c r="I22" s="67"/>
    </row>
    <row r="23" spans="2:9" s="66" customFormat="1" ht="18" customHeight="1">
      <c r="B23" s="93" t="s">
        <v>722</v>
      </c>
      <c r="C23" s="88" t="s">
        <v>794</v>
      </c>
      <c r="D23" s="99">
        <v>16847174</v>
      </c>
      <c r="E23" s="99">
        <v>10457639.039999999</v>
      </c>
      <c r="F23" s="83">
        <f t="shared" si="0"/>
        <v>62.073550377054332</v>
      </c>
      <c r="H23" s="67"/>
      <c r="I23" s="67"/>
    </row>
    <row r="24" spans="2:9" s="66" customFormat="1" ht="92.4" hidden="1">
      <c r="B24" s="93" t="s">
        <v>723</v>
      </c>
      <c r="C24" s="90"/>
      <c r="D24" s="99"/>
      <c r="E24" s="99"/>
      <c r="F24" s="83" t="e">
        <f t="shared" si="0"/>
        <v>#DIV/0!</v>
      </c>
      <c r="H24" s="67"/>
      <c r="I24" s="67"/>
    </row>
    <row r="25" spans="2:9" s="66" customFormat="1" ht="21.75" customHeight="1">
      <c r="B25" s="93" t="s">
        <v>724</v>
      </c>
      <c r="C25" s="87" t="s">
        <v>795</v>
      </c>
      <c r="D25" s="99">
        <v>380000</v>
      </c>
      <c r="E25" s="99">
        <v>199082</v>
      </c>
      <c r="F25" s="83">
        <f t="shared" si="0"/>
        <v>52.39</v>
      </c>
      <c r="H25" s="67"/>
      <c r="I25" s="67"/>
    </row>
    <row r="26" spans="2:9" s="66" customFormat="1" ht="16.5" customHeight="1">
      <c r="B26" s="93" t="s">
        <v>773</v>
      </c>
      <c r="C26" s="87" t="s">
        <v>796</v>
      </c>
      <c r="D26" s="99">
        <v>3559475.58</v>
      </c>
      <c r="E26" s="99">
        <v>3559475.58</v>
      </c>
      <c r="F26" s="83">
        <f t="shared" si="0"/>
        <v>100</v>
      </c>
      <c r="H26" s="67"/>
      <c r="I26" s="67"/>
    </row>
    <row r="27" spans="2:9" s="66" customFormat="1" ht="27" customHeight="1">
      <c r="B27" s="93" t="s">
        <v>750</v>
      </c>
      <c r="C27" s="87" t="s">
        <v>749</v>
      </c>
      <c r="D27" s="99">
        <v>13471183.35</v>
      </c>
      <c r="E27" s="99">
        <v>8990147.4399999995</v>
      </c>
      <c r="F27" s="83">
        <f t="shared" si="0"/>
        <v>66.736137475257507</v>
      </c>
      <c r="H27" s="67"/>
      <c r="I27" s="67"/>
    </row>
    <row r="28" spans="2:9" s="66" customFormat="1" ht="21.75" customHeight="1">
      <c r="B28" s="93" t="s">
        <v>759</v>
      </c>
      <c r="C28" s="87" t="s">
        <v>710</v>
      </c>
      <c r="D28" s="99">
        <v>29834352.140000001</v>
      </c>
      <c r="E28" s="99">
        <v>23589443.809999999</v>
      </c>
      <c r="F28" s="83">
        <f t="shared" si="0"/>
        <v>79.068061204428759</v>
      </c>
      <c r="H28" s="67"/>
      <c r="I28" s="67"/>
    </row>
    <row r="29" spans="2:9" s="62" customFormat="1" ht="21.75" customHeight="1">
      <c r="B29" s="93" t="s">
        <v>725</v>
      </c>
      <c r="C29" s="75" t="s">
        <v>774</v>
      </c>
      <c r="D29" s="98">
        <v>132596524.17</v>
      </c>
      <c r="E29" s="98">
        <v>100232416.98</v>
      </c>
      <c r="F29" s="83">
        <f t="shared" si="0"/>
        <v>75.592039540564087</v>
      </c>
      <c r="H29" s="63"/>
      <c r="I29" s="63"/>
    </row>
    <row r="30" spans="2:9" s="62" customFormat="1" ht="26.25" customHeight="1">
      <c r="B30" s="93" t="s">
        <v>726</v>
      </c>
      <c r="C30" s="75" t="s">
        <v>775</v>
      </c>
      <c r="D30" s="98">
        <f>SUM(D31:D32)</f>
        <v>300000</v>
      </c>
      <c r="E30" s="98">
        <f>SUM(E31:E32)</f>
        <v>162147.33000000002</v>
      </c>
      <c r="F30" s="73">
        <f t="shared" si="0"/>
        <v>54.049109999999999</v>
      </c>
      <c r="H30" s="63"/>
      <c r="I30" s="63"/>
    </row>
    <row r="31" spans="2:9" s="66" customFormat="1" ht="21" customHeight="1">
      <c r="B31" s="97" t="s">
        <v>776</v>
      </c>
      <c r="C31" s="88" t="s">
        <v>778</v>
      </c>
      <c r="D31" s="99">
        <v>100000</v>
      </c>
      <c r="E31" s="99">
        <v>34537.800000000003</v>
      </c>
      <c r="F31" s="83">
        <f t="shared" si="0"/>
        <v>34.537800000000004</v>
      </c>
      <c r="H31" s="67"/>
      <c r="I31" s="67"/>
    </row>
    <row r="32" spans="2:9" s="66" customFormat="1" ht="21" customHeight="1">
      <c r="B32" s="97" t="s">
        <v>777</v>
      </c>
      <c r="C32" s="88" t="s">
        <v>779</v>
      </c>
      <c r="D32" s="99">
        <v>200000</v>
      </c>
      <c r="E32" s="99">
        <v>127609.53</v>
      </c>
      <c r="F32" s="83">
        <f t="shared" si="0"/>
        <v>63.804764999999996</v>
      </c>
      <c r="H32" s="67"/>
      <c r="I32" s="67"/>
    </row>
    <row r="33" spans="2:9" ht="21" customHeight="1">
      <c r="B33" s="93" t="s">
        <v>751</v>
      </c>
      <c r="C33" s="85" t="s">
        <v>780</v>
      </c>
      <c r="D33" s="98">
        <v>481748</v>
      </c>
      <c r="E33" s="98">
        <v>385067.37</v>
      </c>
      <c r="F33" s="73">
        <f t="shared" si="0"/>
        <v>79.931285651419415</v>
      </c>
      <c r="G33" s="50"/>
      <c r="H33" s="58"/>
      <c r="I33" s="58"/>
    </row>
    <row r="34" spans="2:9" ht="27" customHeight="1">
      <c r="B34" s="93" t="s">
        <v>760</v>
      </c>
      <c r="C34" s="85" t="s">
        <v>781</v>
      </c>
      <c r="D34" s="98">
        <v>2811333.19</v>
      </c>
      <c r="E34" s="98">
        <v>1249325.69</v>
      </c>
      <c r="F34" s="73">
        <f t="shared" si="0"/>
        <v>44.438905158730044</v>
      </c>
      <c r="G34" s="50"/>
      <c r="H34" s="58"/>
      <c r="I34" s="58"/>
    </row>
    <row r="35" spans="2:9" s="62" customFormat="1" ht="0.75" hidden="1" customHeight="1">
      <c r="B35" s="59" t="s">
        <v>758</v>
      </c>
      <c r="C35" s="85"/>
      <c r="D35" s="98"/>
      <c r="E35" s="98"/>
      <c r="F35" s="73" t="e">
        <f t="shared" si="0"/>
        <v>#DIV/0!</v>
      </c>
      <c r="H35" s="63"/>
      <c r="I35" s="63"/>
    </row>
    <row r="36" spans="2:9" s="62" customFormat="1" ht="26.4">
      <c r="B36" s="59" t="s">
        <v>744</v>
      </c>
      <c r="C36" s="85" t="s">
        <v>797</v>
      </c>
      <c r="D36" s="98">
        <f>D37+D38</f>
        <v>985000</v>
      </c>
      <c r="E36" s="98">
        <f>E37+E38</f>
        <v>398149.45</v>
      </c>
      <c r="F36" s="73">
        <f t="shared" si="0"/>
        <v>40.421263959390863</v>
      </c>
      <c r="H36" s="63"/>
      <c r="I36" s="63"/>
    </row>
    <row r="37" spans="2:9" s="66" customFormat="1" ht="13.8">
      <c r="B37" s="96" t="s">
        <v>798</v>
      </c>
      <c r="C37" s="87" t="s">
        <v>800</v>
      </c>
      <c r="D37" s="99">
        <v>985000</v>
      </c>
      <c r="E37" s="99">
        <v>398149.45</v>
      </c>
      <c r="F37" s="83">
        <f t="shared" si="0"/>
        <v>40.421263959390863</v>
      </c>
      <c r="H37" s="67"/>
      <c r="I37" s="67"/>
    </row>
    <row r="38" spans="2:9" s="62" customFormat="1" hidden="1">
      <c r="B38" s="59" t="s">
        <v>799</v>
      </c>
      <c r="C38" s="85"/>
      <c r="D38" s="98"/>
      <c r="E38" s="98"/>
      <c r="F38" s="73" t="e">
        <f t="shared" si="0"/>
        <v>#DIV/0!</v>
      </c>
      <c r="H38" s="63"/>
      <c r="I38" s="63"/>
    </row>
    <row r="39" spans="2:9" s="62" customFormat="1" ht="26.4">
      <c r="B39" s="59" t="s">
        <v>727</v>
      </c>
      <c r="C39" s="75" t="s">
        <v>801</v>
      </c>
      <c r="D39" s="98">
        <f>SUM(D40:D42)</f>
        <v>44973323.75</v>
      </c>
      <c r="E39" s="98">
        <f>SUM(E40:E42)</f>
        <v>35258023.18</v>
      </c>
      <c r="F39" s="73">
        <f t="shared" si="0"/>
        <v>78.397637177083226</v>
      </c>
      <c r="H39" s="63"/>
      <c r="I39" s="63"/>
    </row>
    <row r="40" spans="2:9" s="66" customFormat="1" ht="27" customHeight="1">
      <c r="B40" s="59" t="s">
        <v>728</v>
      </c>
      <c r="C40" s="88" t="s">
        <v>802</v>
      </c>
      <c r="D40" s="99">
        <v>12145902.93</v>
      </c>
      <c r="E40" s="99">
        <v>9657546.3200000003</v>
      </c>
      <c r="F40" s="83">
        <f t="shared" si="0"/>
        <v>79.512790244240833</v>
      </c>
      <c r="H40" s="67"/>
      <c r="I40" s="67"/>
    </row>
    <row r="41" spans="2:9" s="66" customFormat="1" ht="0.75" hidden="1" customHeight="1">
      <c r="B41" s="59" t="s">
        <v>729</v>
      </c>
      <c r="C41" s="88" t="s">
        <v>782</v>
      </c>
      <c r="D41" s="99"/>
      <c r="E41" s="99"/>
      <c r="F41" s="83" t="e">
        <f t="shared" si="0"/>
        <v>#DIV/0!</v>
      </c>
      <c r="H41" s="67"/>
      <c r="I41" s="67"/>
    </row>
    <row r="42" spans="2:9" s="66" customFormat="1" ht="26.4">
      <c r="B42" s="59" t="s">
        <v>752</v>
      </c>
      <c r="C42" s="88" t="s">
        <v>803</v>
      </c>
      <c r="D42" s="99">
        <v>32827420.82</v>
      </c>
      <c r="E42" s="99">
        <v>25600476.859999999</v>
      </c>
      <c r="F42" s="83">
        <f t="shared" si="0"/>
        <v>77.985038789288595</v>
      </c>
      <c r="H42" s="67"/>
      <c r="I42" s="67"/>
    </row>
    <row r="43" spans="2:9" s="62" customFormat="1" ht="0.75" hidden="1" customHeight="1">
      <c r="B43" s="59" t="s">
        <v>730</v>
      </c>
      <c r="C43" s="64"/>
      <c r="D43" s="98">
        <f>D44+D45+D46</f>
        <v>0</v>
      </c>
      <c r="E43" s="98">
        <f>E44+E45+E46</f>
        <v>0</v>
      </c>
      <c r="F43" s="73" t="e">
        <f t="shared" si="0"/>
        <v>#DIV/0!</v>
      </c>
      <c r="H43" s="63"/>
      <c r="I43" s="63"/>
    </row>
    <row r="44" spans="2:9" s="66" customFormat="1" ht="13.8" hidden="1">
      <c r="B44" s="59" t="s">
        <v>732</v>
      </c>
      <c r="C44" s="89"/>
      <c r="D44" s="99"/>
      <c r="E44" s="99"/>
      <c r="F44" s="83" t="e">
        <f t="shared" si="0"/>
        <v>#DIV/0!</v>
      </c>
      <c r="H44" s="67"/>
      <c r="I44" s="67"/>
    </row>
    <row r="45" spans="2:9" s="66" customFormat="1" ht="13.8" hidden="1">
      <c r="B45" s="59" t="s">
        <v>731</v>
      </c>
      <c r="C45" s="89"/>
      <c r="D45" s="99"/>
      <c r="E45" s="99"/>
      <c r="F45" s="83" t="e">
        <f t="shared" si="0"/>
        <v>#DIV/0!</v>
      </c>
      <c r="H45" s="67"/>
      <c r="I45" s="67"/>
    </row>
    <row r="46" spans="2:9" s="66" customFormat="1" ht="13.8" hidden="1">
      <c r="B46" s="59" t="s">
        <v>783</v>
      </c>
      <c r="C46" s="89"/>
      <c r="D46" s="99"/>
      <c r="E46" s="99"/>
      <c r="F46" s="83" t="e">
        <f t="shared" si="0"/>
        <v>#DIV/0!</v>
      </c>
      <c r="H46" s="67"/>
      <c r="I46" s="67"/>
    </row>
    <row r="47" spans="2:9" ht="24">
      <c r="B47" s="59" t="s">
        <v>753</v>
      </c>
      <c r="C47" s="64" t="s">
        <v>784</v>
      </c>
      <c r="D47" s="98">
        <f>SUM(D48:D49)</f>
        <v>287484669.44999999</v>
      </c>
      <c r="E47" s="98">
        <f>SUM(E48:E49)</f>
        <v>193442063.32000002</v>
      </c>
      <c r="F47" s="83">
        <f t="shared" si="0"/>
        <v>67.287783967779163</v>
      </c>
      <c r="G47" s="50"/>
      <c r="H47" s="58"/>
      <c r="I47" s="58"/>
    </row>
    <row r="48" spans="2:9" s="66" customFormat="1" ht="13.8">
      <c r="B48" s="96" t="s">
        <v>754</v>
      </c>
      <c r="C48" s="89" t="s">
        <v>785</v>
      </c>
      <c r="D48" s="99">
        <v>69781962.25</v>
      </c>
      <c r="E48" s="99">
        <v>30443709.77</v>
      </c>
      <c r="F48" s="83">
        <f t="shared" si="0"/>
        <v>43.626904128795836</v>
      </c>
      <c r="H48" s="67"/>
      <c r="I48" s="67"/>
    </row>
    <row r="49" spans="2:9" s="66" customFormat="1" ht="13.8">
      <c r="B49" s="96" t="s">
        <v>755</v>
      </c>
      <c r="C49" s="89" t="s">
        <v>786</v>
      </c>
      <c r="D49" s="99">
        <v>217702707.19999999</v>
      </c>
      <c r="E49" s="99">
        <v>162998353.55000001</v>
      </c>
      <c r="F49" s="83">
        <f t="shared" si="0"/>
        <v>74.87199201443832</v>
      </c>
      <c r="H49" s="67"/>
      <c r="I49" s="67"/>
    </row>
    <row r="50" spans="2:9" s="66" customFormat="1" ht="13.8" hidden="1">
      <c r="B50" s="96" t="s">
        <v>756</v>
      </c>
      <c r="C50" s="89"/>
      <c r="D50" s="99"/>
      <c r="E50" s="99"/>
      <c r="F50" s="83" t="e">
        <f t="shared" si="0"/>
        <v>#DIV/0!</v>
      </c>
      <c r="H50" s="67"/>
      <c r="I50" s="67"/>
    </row>
    <row r="51" spans="2:9" hidden="1">
      <c r="B51" s="59" t="s">
        <v>757</v>
      </c>
      <c r="C51" s="64"/>
      <c r="D51" s="98"/>
      <c r="E51" s="98"/>
      <c r="F51" s="98" t="e">
        <f>E51/D51*100</f>
        <v>#DIV/0!</v>
      </c>
      <c r="G51" s="50"/>
      <c r="H51" s="58"/>
      <c r="I51" s="58"/>
    </row>
    <row r="52" spans="2:9" ht="24">
      <c r="B52" s="59" t="s">
        <v>761</v>
      </c>
      <c r="C52" s="64" t="s">
        <v>764</v>
      </c>
      <c r="D52" s="98">
        <f>SUM(D53:D54)</f>
        <v>7419354.2599999998</v>
      </c>
      <c r="E52" s="98">
        <f>SUM(E53:E54)</f>
        <v>1576968.4</v>
      </c>
      <c r="F52" s="98">
        <f t="shared" ref="F52:F54" si="1">E52/D52*100</f>
        <v>21.254793136134733</v>
      </c>
      <c r="G52" s="50"/>
      <c r="H52" s="58"/>
      <c r="I52" s="58"/>
    </row>
    <row r="53" spans="2:9" s="68" customFormat="1">
      <c r="B53" s="96" t="s">
        <v>762</v>
      </c>
      <c r="C53" s="89" t="s">
        <v>787</v>
      </c>
      <c r="D53" s="99">
        <v>7419354.2599999998</v>
      </c>
      <c r="E53" s="99">
        <v>1576968.4</v>
      </c>
      <c r="F53" s="99">
        <f t="shared" si="1"/>
        <v>21.254793136134733</v>
      </c>
      <c r="H53" s="69"/>
      <c r="I53" s="69"/>
    </row>
    <row r="54" spans="2:9" s="68" customFormat="1" hidden="1">
      <c r="B54" s="96" t="s">
        <v>763</v>
      </c>
      <c r="C54" s="89" t="s">
        <v>804</v>
      </c>
      <c r="D54" s="99">
        <v>0</v>
      </c>
      <c r="E54" s="99">
        <v>0</v>
      </c>
      <c r="F54" s="99" t="e">
        <f t="shared" si="1"/>
        <v>#DIV/0!</v>
      </c>
      <c r="H54" s="69"/>
      <c r="I54" s="69"/>
    </row>
    <row r="55" spans="2:9" s="62" customFormat="1" ht="26.4">
      <c r="B55" s="59" t="s">
        <v>733</v>
      </c>
      <c r="C55" s="75" t="s">
        <v>805</v>
      </c>
      <c r="D55" s="98">
        <v>16037679.720000001</v>
      </c>
      <c r="E55" s="98">
        <v>9605865.8399999999</v>
      </c>
      <c r="F55" s="73">
        <f t="shared" si="0"/>
        <v>59.895608390413727</v>
      </c>
      <c r="H55" s="63"/>
      <c r="I55" s="63"/>
    </row>
    <row r="56" spans="2:9" s="62" customFormat="1" ht="39.6">
      <c r="B56" s="59" t="s">
        <v>765</v>
      </c>
      <c r="C56" s="75" t="s">
        <v>767</v>
      </c>
      <c r="D56" s="98">
        <v>200000</v>
      </c>
      <c r="E56" s="98">
        <v>28899.360000000001</v>
      </c>
      <c r="F56" s="73">
        <f t="shared" si="0"/>
        <v>14.449680000000001</v>
      </c>
      <c r="H56" s="63"/>
      <c r="I56" s="63"/>
    </row>
    <row r="57" spans="2:9" s="62" customFormat="1" ht="26.4">
      <c r="B57" s="59" t="s">
        <v>766</v>
      </c>
      <c r="C57" s="75" t="s">
        <v>806</v>
      </c>
      <c r="D57" s="98">
        <v>7478109.9699999997</v>
      </c>
      <c r="E57" s="98">
        <v>1985049.34</v>
      </c>
      <c r="F57" s="73">
        <f t="shared" si="0"/>
        <v>26.54480006262866</v>
      </c>
      <c r="H57" s="63"/>
      <c r="I57" s="63"/>
    </row>
    <row r="58" spans="2:9" ht="6" customHeight="1">
      <c r="B58" s="59"/>
      <c r="C58" s="65"/>
      <c r="D58" s="98"/>
      <c r="E58" s="98"/>
      <c r="F58" s="73"/>
      <c r="G58" s="50"/>
      <c r="H58" s="58"/>
      <c r="I58" s="58"/>
    </row>
    <row r="59" spans="2:9">
      <c r="B59" s="59"/>
      <c r="C59" s="61" t="s">
        <v>701</v>
      </c>
      <c r="D59" s="100">
        <f>D60+D61+D64+D65+D66+D67+D68+D69+D70+D72+D73</f>
        <v>65702672.950000003</v>
      </c>
      <c r="E59" s="100">
        <f>E60+E61+E64+E65+E66+E67+E68+E69+E70+E72+E73</f>
        <v>45872300.530000001</v>
      </c>
      <c r="F59" s="72">
        <f t="shared" si="0"/>
        <v>69.818012677975844</v>
      </c>
      <c r="G59" s="50"/>
      <c r="H59" s="58"/>
      <c r="I59" s="58"/>
    </row>
    <row r="60" spans="2:9">
      <c r="B60" s="59" t="s">
        <v>734</v>
      </c>
      <c r="C60" s="75" t="s">
        <v>702</v>
      </c>
      <c r="D60" s="98">
        <v>2565080</v>
      </c>
      <c r="E60" s="98">
        <v>1809984.71</v>
      </c>
      <c r="F60" s="73">
        <f t="shared" si="0"/>
        <v>70.562505262993753</v>
      </c>
      <c r="G60" s="50"/>
      <c r="H60" s="58"/>
      <c r="I60" s="58"/>
    </row>
    <row r="61" spans="2:9">
      <c r="B61" s="59" t="s">
        <v>735</v>
      </c>
      <c r="C61" s="75" t="s">
        <v>703</v>
      </c>
      <c r="D61" s="98">
        <f>D62+D63</f>
        <v>1510130</v>
      </c>
      <c r="E61" s="98">
        <f>E62+E63</f>
        <v>934491.03999999992</v>
      </c>
      <c r="F61" s="73">
        <f t="shared" si="0"/>
        <v>61.881496295020952</v>
      </c>
      <c r="G61" s="50"/>
      <c r="H61" s="58"/>
      <c r="I61" s="58"/>
    </row>
    <row r="62" spans="2:9" s="68" customFormat="1">
      <c r="B62" s="59" t="s">
        <v>736</v>
      </c>
      <c r="C62" s="82" t="s">
        <v>704</v>
      </c>
      <c r="D62" s="99">
        <v>1230830</v>
      </c>
      <c r="E62" s="99">
        <v>883195.57</v>
      </c>
      <c r="F62" s="83">
        <f t="shared" si="0"/>
        <v>71.756097105205427</v>
      </c>
      <c r="H62" s="69"/>
      <c r="I62" s="69"/>
    </row>
    <row r="63" spans="2:9" s="68" customFormat="1">
      <c r="B63" s="59" t="s">
        <v>737</v>
      </c>
      <c r="C63" s="82" t="s">
        <v>705</v>
      </c>
      <c r="D63" s="99">
        <v>279300</v>
      </c>
      <c r="E63" s="99">
        <v>51295.47</v>
      </c>
      <c r="F63" s="83">
        <f t="shared" si="0"/>
        <v>18.365725026852846</v>
      </c>
      <c r="H63" s="69"/>
      <c r="I63" s="69"/>
    </row>
    <row r="64" spans="2:9">
      <c r="B64" s="59" t="s">
        <v>738</v>
      </c>
      <c r="C64" s="84" t="s">
        <v>706</v>
      </c>
      <c r="D64" s="98">
        <v>35675903.509999998</v>
      </c>
      <c r="E64" s="98">
        <v>26160490.399999999</v>
      </c>
      <c r="F64" s="73">
        <f t="shared" si="0"/>
        <v>73.328179040138906</v>
      </c>
      <c r="G64" s="50"/>
      <c r="H64" s="58"/>
      <c r="I64" s="58"/>
    </row>
    <row r="65" spans="2:9" s="62" customFormat="1">
      <c r="B65" s="59" t="s">
        <v>739</v>
      </c>
      <c r="C65" s="75" t="s">
        <v>708</v>
      </c>
      <c r="D65" s="98">
        <v>11785924.5</v>
      </c>
      <c r="E65" s="98">
        <v>8428132.9100000001</v>
      </c>
      <c r="F65" s="73">
        <f t="shared" si="0"/>
        <v>71.510155270382057</v>
      </c>
      <c r="H65" s="63"/>
      <c r="I65" s="63"/>
    </row>
    <row r="66" spans="2:9" s="62" customFormat="1" ht="12.75" customHeight="1">
      <c r="B66" s="59" t="s">
        <v>740</v>
      </c>
      <c r="C66" s="75" t="s">
        <v>707</v>
      </c>
      <c r="D66" s="98">
        <v>300000</v>
      </c>
      <c r="E66" s="98">
        <v>163151.15</v>
      </c>
      <c r="F66" s="73">
        <f t="shared" si="0"/>
        <v>54.383716666666658</v>
      </c>
      <c r="H66" s="63"/>
      <c r="I66" s="63"/>
    </row>
    <row r="67" spans="2:9" s="62" customFormat="1">
      <c r="B67" s="59" t="s">
        <v>807</v>
      </c>
      <c r="C67" s="75" t="s">
        <v>808</v>
      </c>
      <c r="D67" s="98">
        <v>2138900</v>
      </c>
      <c r="E67" s="98">
        <v>1583775.17</v>
      </c>
      <c r="F67" s="73">
        <f t="shared" si="0"/>
        <v>74.046246668848468</v>
      </c>
      <c r="H67" s="63"/>
      <c r="I67" s="63"/>
    </row>
    <row r="68" spans="2:9" s="62" customFormat="1">
      <c r="B68" s="59" t="s">
        <v>747</v>
      </c>
      <c r="C68" s="75" t="s">
        <v>748</v>
      </c>
      <c r="D68" s="98">
        <v>1300040</v>
      </c>
      <c r="E68" s="98">
        <v>1300040</v>
      </c>
      <c r="F68" s="73">
        <f t="shared" si="0"/>
        <v>100</v>
      </c>
      <c r="H68" s="63"/>
      <c r="I68" s="63"/>
    </row>
    <row r="69" spans="2:9" s="62" customFormat="1">
      <c r="B69" s="59" t="s">
        <v>741</v>
      </c>
      <c r="C69" s="85" t="s">
        <v>684</v>
      </c>
      <c r="D69" s="98">
        <v>6521495.4900000002</v>
      </c>
      <c r="E69" s="98">
        <v>2842245.06</v>
      </c>
      <c r="F69" s="73">
        <f t="shared" si="0"/>
        <v>43.582719091936376</v>
      </c>
      <c r="H69" s="63"/>
      <c r="I69" s="63"/>
    </row>
    <row r="70" spans="2:9" s="62" customFormat="1" hidden="1">
      <c r="B70" s="59" t="s">
        <v>809</v>
      </c>
      <c r="C70" s="85"/>
      <c r="D70" s="98"/>
      <c r="E70" s="98"/>
      <c r="F70" s="73" t="e">
        <f t="shared" si="0"/>
        <v>#DIV/0!</v>
      </c>
      <c r="H70" s="63"/>
      <c r="I70" s="63"/>
    </row>
    <row r="71" spans="2:9" s="66" customFormat="1" ht="13.8" hidden="1">
      <c r="B71" s="96" t="s">
        <v>810</v>
      </c>
      <c r="C71" s="87"/>
      <c r="D71" s="99"/>
      <c r="E71" s="99"/>
      <c r="F71" s="83" t="e">
        <f t="shared" si="0"/>
        <v>#DIV/0!</v>
      </c>
      <c r="H71" s="67"/>
      <c r="I71" s="67"/>
    </row>
    <row r="72" spans="2:9">
      <c r="B72" s="59" t="s">
        <v>742</v>
      </c>
      <c r="C72" s="86" t="s">
        <v>709</v>
      </c>
      <c r="D72" s="98">
        <v>3905199.45</v>
      </c>
      <c r="E72" s="98">
        <v>2649990.09</v>
      </c>
      <c r="F72" s="73">
        <f t="shared" si="0"/>
        <v>67.857996087754231</v>
      </c>
      <c r="G72" s="50"/>
      <c r="H72" s="58"/>
      <c r="I72" s="58"/>
    </row>
    <row r="73" spans="2:9" s="62" customFormat="1" hidden="1">
      <c r="B73" s="91" t="s">
        <v>743</v>
      </c>
      <c r="C73" s="64" t="s">
        <v>712</v>
      </c>
      <c r="D73" s="98"/>
      <c r="E73" s="98"/>
      <c r="F73" s="73" t="e">
        <f t="shared" si="0"/>
        <v>#DIV/0!</v>
      </c>
      <c r="H73" s="63"/>
      <c r="I73" s="63"/>
    </row>
    <row r="74" spans="2:9" s="62" customFormat="1">
      <c r="B74" s="92"/>
      <c r="C74" s="61" t="s">
        <v>80</v>
      </c>
      <c r="D74" s="100">
        <f>D13+D59</f>
        <v>1139191599.6300001</v>
      </c>
      <c r="E74" s="100">
        <f>E13+E59</f>
        <v>779582692.44000006</v>
      </c>
      <c r="F74" s="72">
        <f t="shared" si="0"/>
        <v>68.432974110167422</v>
      </c>
      <c r="H74" s="63"/>
      <c r="I74" s="63"/>
    </row>
  </sheetData>
  <mergeCells count="3">
    <mergeCell ref="C8:F8"/>
    <mergeCell ref="C7:F7"/>
    <mergeCell ref="C2:F2"/>
  </mergeCells>
  <pageMargins left="0.78740157480314965" right="0" top="0.39370078740157483" bottom="0.39370078740157483" header="0" footer="0"/>
  <pageSetup paperSize="9" scale="72" firstPageNumber="73" fitToHeight="0" orientation="portrait" r:id="rId1"/>
  <headerFooter alignWithMargins="0"/>
  <colBreaks count="1" manualBreakCount="1">
    <brk id="8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2023-10-23T08:37:12Z</cp:lastPrinted>
  <dcterms:created xsi:type="dcterms:W3CDTF">2007-08-13T07:10:11Z</dcterms:created>
  <dcterms:modified xsi:type="dcterms:W3CDTF">2023-10-23T08:37:14Z</dcterms:modified>
</cp:coreProperties>
</file>