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360" yWindow="12" windowWidth="11340" windowHeight="6540"/>
  </bookViews>
  <sheets>
    <sheet name="к постан." sheetId="77" r:id="rId1"/>
  </sheets>
  <definedNames>
    <definedName name="_xlnm.Print_Area" localSheetId="0">'к постан.'!$A$1:$H$60</definedName>
  </definedNames>
  <calcPr calcId="124519" iterate="1"/>
</workbook>
</file>

<file path=xl/calcChain.xml><?xml version="1.0" encoding="utf-8"?>
<calcChain xmlns="http://schemas.openxmlformats.org/spreadsheetml/2006/main">
  <c r="H49" i="77"/>
  <c r="H50"/>
  <c r="G25"/>
  <c r="F25"/>
  <c r="G34"/>
  <c r="F34"/>
  <c r="G22"/>
  <c r="F22"/>
  <c r="H24"/>
  <c r="H35"/>
  <c r="H59"/>
  <c r="H17"/>
  <c r="H15"/>
  <c r="F30"/>
  <c r="G45"/>
  <c r="F45"/>
  <c r="H39"/>
  <c r="F36"/>
  <c r="H34" l="1"/>
  <c r="G30"/>
  <c r="H33"/>
  <c r="F11"/>
  <c r="H53" l="1"/>
  <c r="H47"/>
  <c r="H48"/>
  <c r="H38"/>
  <c r="H40"/>
  <c r="H41"/>
  <c r="H42"/>
  <c r="H32"/>
  <c r="H28"/>
  <c r="H29"/>
  <c r="H58"/>
  <c r="H56"/>
  <c r="H52"/>
  <c r="H46"/>
  <c r="H44"/>
  <c r="H37"/>
  <c r="H31"/>
  <c r="H27"/>
  <c r="H23"/>
  <c r="H21"/>
  <c r="H13"/>
  <c r="H14"/>
  <c r="H16"/>
  <c r="H18"/>
  <c r="H19"/>
  <c r="H12"/>
  <c r="H30" l="1"/>
  <c r="H25" l="1"/>
  <c r="G57"/>
  <c r="F57"/>
  <c r="H57" l="1"/>
  <c r="G55"/>
  <c r="G51"/>
  <c r="G43"/>
  <c r="G36"/>
  <c r="G20"/>
  <c r="G11"/>
  <c r="G60" l="1"/>
  <c r="F51"/>
  <c r="H51" s="1"/>
  <c r="H22"/>
  <c r="F20"/>
  <c r="H20" s="1"/>
  <c r="F55"/>
  <c r="H55" s="1"/>
  <c r="F43"/>
  <c r="H45"/>
  <c r="F60" l="1"/>
  <c r="H43"/>
  <c r="H36"/>
  <c r="H11"/>
  <c r="H60" l="1"/>
</calcChain>
</file>

<file path=xl/sharedStrings.xml><?xml version="1.0" encoding="utf-8"?>
<sst xmlns="http://schemas.openxmlformats.org/spreadsheetml/2006/main" count="145" uniqueCount="74">
  <si>
    <t>Наименование</t>
  </si>
  <si>
    <t>01</t>
  </si>
  <si>
    <t>02</t>
  </si>
  <si>
    <t>03</t>
  </si>
  <si>
    <t>05</t>
  </si>
  <si>
    <t>07</t>
  </si>
  <si>
    <t>12</t>
  </si>
  <si>
    <t>Резервные фонды</t>
  </si>
  <si>
    <t>09</t>
  </si>
  <si>
    <t>10</t>
  </si>
  <si>
    <t>04</t>
  </si>
  <si>
    <t>06</t>
  </si>
  <si>
    <t>Транспорт</t>
  </si>
  <si>
    <t>08</t>
  </si>
  <si>
    <t>Общее образование</t>
  </si>
  <si>
    <t>Переподготовка и повышение квалификации</t>
  </si>
  <si>
    <t>Другие вопросы в области образования</t>
  </si>
  <si>
    <t>Культура</t>
  </si>
  <si>
    <t>Дошкольное  образование</t>
  </si>
  <si>
    <t>Молодежная политика и оздоровление детей</t>
  </si>
  <si>
    <t>11</t>
  </si>
  <si>
    <t>Другие  вопросы в области национальной  экономики</t>
  </si>
  <si>
    <t>Другие  общегосударственные  вопросы</t>
  </si>
  <si>
    <t>Пенсионное  обеспечение</t>
  </si>
  <si>
    <t>ВСЕГО</t>
  </si>
  <si>
    <t xml:space="preserve"> </t>
  </si>
  <si>
    <t>Социальное обеспечение населения</t>
  </si>
  <si>
    <t>Функционирование законодательных (представительных) органов государственной власти и представительных органов  муниципальных  образований</t>
  </si>
  <si>
    <t>Обеспечение деятельности финансовых, налоговых и таможенных органов и органов финансового (финансово-бюджетного )надзора</t>
  </si>
  <si>
    <t>14</t>
  </si>
  <si>
    <t>Функционирование высшего должностного лица субъекта РФ и  муниципального  образования</t>
  </si>
  <si>
    <t>Защита населения и территории от чрезвычайных ситуаций природного и техногенного характера, гражданская оборона"</t>
  </si>
  <si>
    <t>ОБЩЕГОСУДАРСТВЕННЫЕ ВОПРОСЫ</t>
  </si>
  <si>
    <t>НАЦИОНАЛЬНАЯ БЕЗОПАСНОСТЬ И ПРАВООХРАНИТЕЛЬНАЯ ДЕЯТЕЛЬНОСТЬ</t>
  </si>
  <si>
    <t>НАЦИОНАЛЬНАЯ ЭКОНОМИКА</t>
  </si>
  <si>
    <t>ОБРАЗОВАНИЕ</t>
  </si>
  <si>
    <t>СОЦИАЛЬНАЯ ПОЛИТИКА</t>
  </si>
  <si>
    <t>Охрана семьи и детства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</si>
  <si>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</si>
  <si>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Дотации на выравнивание бюджетной обеспеченности субъектов Российской Федерации и муниципальных образований</t>
  </si>
  <si>
    <t>Физаческая культура</t>
  </si>
  <si>
    <t>ЖИЛИЩНО-КОММУНАЛЬНОЕ ХОЗЯЙСТВО</t>
  </si>
  <si>
    <t>Мобилизационная и вневойсковая подготовка</t>
  </si>
  <si>
    <t>Коммунальное хозяйство</t>
  </si>
  <si>
    <t>Массовый спорт</t>
  </si>
  <si>
    <t>13</t>
  </si>
  <si>
    <t>НАЦИОНАЛЬНАЯ ОБОРОНА</t>
  </si>
  <si>
    <t>КУЛЬТУРА И КИНЕМАТОГРАФИЯ</t>
  </si>
  <si>
    <t>ФИЗИЧЕСКАЯ КУЛЬТУРА И СПОРТ</t>
  </si>
  <si>
    <t>МЕЖБЮДЖЕТНЫЕ ТРАНСФЕРТЫ БЮДЖЕТАМ СУБЪЕКТОВ РОССИЙСКОЙ ФЕДЕРАЦИИ И МУНИЦИПАЛЬНЫХ ОБРАЗОВАНИЙ ОБЩЕГО ХАРАКТЕРА</t>
  </si>
  <si>
    <t>Другие вопросы в области социальной политики</t>
  </si>
  <si>
    <t>Дорожное хозяйство (дорожные фонды)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</si>
  <si>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</si>
  <si>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</si>
  <si>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Под-раздел</t>
  </si>
  <si>
    <t>Раздел</t>
  </si>
  <si>
    <t>Приложение № 3</t>
  </si>
  <si>
    <t>% исполнения</t>
  </si>
  <si>
    <t>Прочие межбюджетные трансферты общего характера</t>
  </si>
  <si>
    <t>Жилищное хозяйство</t>
  </si>
  <si>
    <t>к постановлению администрации</t>
  </si>
  <si>
    <t>МО "Красноборский муниципальный район"</t>
  </si>
  <si>
    <t>Благоустройство</t>
  </si>
  <si>
    <t>Дополнительное образование детей</t>
  </si>
  <si>
    <t>Судебная система</t>
  </si>
  <si>
    <t>Обеспечение проведения выборов и референдумов</t>
  </si>
  <si>
    <t>Охрана окружающей среды</t>
  </si>
  <si>
    <t>Другие вопросы в области охраны окружющей среды</t>
  </si>
  <si>
    <t>Защита населения и территории от чрезвычайных ситуаций природного и техногенного характера, пожарная безопасность</t>
  </si>
  <si>
    <t>Назначено на год, рублей</t>
  </si>
  <si>
    <t>Исполнено, рублей</t>
  </si>
  <si>
    <t>Сельское хозяйство и рыболовство</t>
  </si>
  <si>
    <t xml:space="preserve">Отчет об исполнении расходов бюджета муниципального района  по разделам, подразделам классификации расходов бюджетов  за  1 квартал 2023 года </t>
  </si>
  <si>
    <t xml:space="preserve">от  13.04.2023 года № 234 </t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</si>
</sst>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0"/>
      <name val="Arial Cyr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164" fontId="2" fillId="0" borderId="4" xfId="0" applyNumberFormat="1" applyFont="1" applyBorder="1" applyAlignment="1">
      <alignment horizontal="center" wrapText="1"/>
    </xf>
    <xf numFmtId="0" fontId="1" fillId="0" borderId="4" xfId="0" applyFont="1" applyBorder="1" applyAlignment="1">
      <alignment horizontal="left" vertical="center"/>
    </xf>
    <xf numFmtId="49" fontId="1" fillId="0" borderId="4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left" vertical="center" wrapText="1"/>
    </xf>
    <xf numFmtId="49" fontId="2" fillId="0" borderId="4" xfId="0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49" fontId="2" fillId="2" borderId="4" xfId="0" applyNumberFormat="1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left" vertical="center" wrapText="1"/>
    </xf>
    <xf numFmtId="49" fontId="1" fillId="2" borderId="4" xfId="0" applyNumberFormat="1" applyFont="1" applyFill="1" applyBorder="1" applyAlignment="1">
      <alignment horizontal="center" vertical="center"/>
    </xf>
    <xf numFmtId="0" fontId="1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vertical="distributed"/>
    </xf>
    <xf numFmtId="49" fontId="2" fillId="0" borderId="4" xfId="0" applyNumberFormat="1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left" vertical="center" wrapText="1"/>
    </xf>
    <xf numFmtId="49" fontId="1" fillId="2" borderId="5" xfId="0" applyNumberFormat="1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left" vertical="center" wrapText="1"/>
    </xf>
    <xf numFmtId="49" fontId="2" fillId="0" borderId="4" xfId="0" applyNumberFormat="1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left" vertical="center" wrapText="1"/>
    </xf>
    <xf numFmtId="49" fontId="1" fillId="0" borderId="4" xfId="0" applyNumberFormat="1" applyFont="1" applyFill="1" applyBorder="1" applyAlignment="1">
      <alignment horizontal="center" vertical="center"/>
    </xf>
    <xf numFmtId="49" fontId="3" fillId="2" borderId="4" xfId="0" applyNumberFormat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vertical="center" wrapText="1"/>
    </xf>
    <xf numFmtId="49" fontId="2" fillId="0" borderId="5" xfId="0" applyNumberFormat="1" applyFont="1" applyFill="1" applyBorder="1" applyAlignment="1">
      <alignment horizontal="center" vertical="center"/>
    </xf>
    <xf numFmtId="49" fontId="1" fillId="0" borderId="4" xfId="0" applyNumberFormat="1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vertical="center" wrapText="1"/>
    </xf>
    <xf numFmtId="0" fontId="1" fillId="0" borderId="4" xfId="0" applyFont="1" applyBorder="1"/>
    <xf numFmtId="0" fontId="2" fillId="0" borderId="0" xfId="0" applyFont="1" applyFill="1" applyAlignment="1">
      <alignment horizontal="right" vertical="center"/>
    </xf>
    <xf numFmtId="0" fontId="2" fillId="0" borderId="0" xfId="0" applyFont="1"/>
    <xf numFmtId="0" fontId="2" fillId="0" borderId="4" xfId="0" applyFont="1" applyBorder="1"/>
    <xf numFmtId="164" fontId="1" fillId="0" borderId="4" xfId="0" applyNumberFormat="1" applyFont="1" applyBorder="1"/>
    <xf numFmtId="164" fontId="2" fillId="0" borderId="4" xfId="0" applyNumberFormat="1" applyFont="1" applyBorder="1"/>
    <xf numFmtId="0" fontId="2" fillId="0" borderId="4" xfId="0" applyFont="1" applyBorder="1" applyAlignment="1">
      <alignment horizontal="center" wrapText="1"/>
    </xf>
    <xf numFmtId="0" fontId="4" fillId="0" borderId="3" xfId="0" applyFont="1" applyFill="1" applyBorder="1" applyAlignment="1">
      <alignment horizontal="left" vertical="center" wrapText="1"/>
    </xf>
    <xf numFmtId="49" fontId="2" fillId="0" borderId="3" xfId="0" applyNumberFormat="1" applyFont="1" applyFill="1" applyBorder="1" applyAlignment="1">
      <alignment horizontal="center" vertical="center"/>
    </xf>
    <xf numFmtId="0" fontId="2" fillId="0" borderId="0" xfId="0" applyFont="1" applyAlignment="1"/>
    <xf numFmtId="0" fontId="2" fillId="0" borderId="0" xfId="0" applyFont="1" applyAlignment="1">
      <alignment horizontal="center" vertical="center"/>
    </xf>
    <xf numFmtId="0" fontId="3" fillId="0" borderId="0" xfId="0" applyFont="1"/>
    <xf numFmtId="0" fontId="1" fillId="0" borderId="0" xfId="0" applyFont="1"/>
    <xf numFmtId="0" fontId="2" fillId="0" borderId="2" xfId="0" applyFont="1" applyBorder="1"/>
    <xf numFmtId="0" fontId="1" fillId="0" borderId="2" xfId="0" applyFont="1" applyBorder="1"/>
    <xf numFmtId="49" fontId="2" fillId="0" borderId="0" xfId="0" applyNumberFormat="1" applyFont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164" fontId="2" fillId="0" borderId="0" xfId="0" applyNumberFormat="1" applyFont="1"/>
    <xf numFmtId="0" fontId="2" fillId="0" borderId="0" xfId="0" applyFont="1" applyAlignment="1">
      <alignment horizontal="right"/>
    </xf>
    <xf numFmtId="2" fontId="2" fillId="0" borderId="4" xfId="0" applyNumberFormat="1" applyFont="1" applyBorder="1"/>
    <xf numFmtId="0" fontId="6" fillId="0" borderId="4" xfId="0" applyFont="1" applyBorder="1" applyAlignment="1">
      <alignment horizontal="center" vertical="center"/>
    </xf>
    <xf numFmtId="0" fontId="6" fillId="0" borderId="0" xfId="0" applyFont="1"/>
    <xf numFmtId="2" fontId="1" fillId="0" borderId="4" xfId="0" applyNumberFormat="1" applyFont="1" applyFill="1" applyBorder="1" applyAlignment="1">
      <alignment horizontal="right" vertical="center"/>
    </xf>
    <xf numFmtId="2" fontId="2" fillId="0" borderId="4" xfId="0" applyNumberFormat="1" applyFont="1" applyFill="1" applyBorder="1" applyAlignment="1">
      <alignment horizontal="right" vertical="center"/>
    </xf>
    <xf numFmtId="2" fontId="2" fillId="0" borderId="4" xfId="0" applyNumberFormat="1" applyFont="1" applyBorder="1" applyAlignment="1">
      <alignment horizontal="right"/>
    </xf>
    <xf numFmtId="2" fontId="2" fillId="0" borderId="3" xfId="0" applyNumberFormat="1" applyFont="1" applyFill="1" applyBorder="1" applyAlignment="1">
      <alignment horizontal="right" vertical="center"/>
    </xf>
    <xf numFmtId="0" fontId="2" fillId="2" borderId="5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right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I109"/>
  <sheetViews>
    <sheetView tabSelected="1" workbookViewId="0">
      <selection activeCell="F12" sqref="F12"/>
    </sheetView>
  </sheetViews>
  <sheetFormatPr defaultColWidth="9.109375" defaultRowHeight="13.8"/>
  <cols>
    <col min="1" max="1" width="1" style="30" customWidth="1"/>
    <col min="2" max="2" width="0.33203125" style="30" customWidth="1"/>
    <col min="3" max="3" width="78.6640625" style="30" customWidth="1"/>
    <col min="4" max="4" width="7.88671875" style="38" customWidth="1"/>
    <col min="5" max="5" width="8.6640625" style="38" customWidth="1"/>
    <col min="6" max="7" width="14.44140625" style="30" customWidth="1"/>
    <col min="8" max="8" width="10.6640625" style="30" customWidth="1"/>
    <col min="9" max="16384" width="9.109375" style="30"/>
  </cols>
  <sheetData>
    <row r="1" spans="3:9">
      <c r="H1" s="29" t="s">
        <v>56</v>
      </c>
    </row>
    <row r="2" spans="3:9" ht="15" customHeight="1">
      <c r="E2" s="37"/>
      <c r="F2" s="37"/>
      <c r="G2" s="37"/>
      <c r="H2" s="46" t="s">
        <v>60</v>
      </c>
    </row>
    <row r="3" spans="3:9" ht="15" customHeight="1">
      <c r="C3" s="37"/>
      <c r="D3" s="37"/>
      <c r="E3" s="37"/>
      <c r="F3" s="37"/>
      <c r="G3" s="37"/>
      <c r="H3" s="46" t="s">
        <v>61</v>
      </c>
    </row>
    <row r="4" spans="3:9" ht="15" customHeight="1">
      <c r="C4" s="37"/>
      <c r="D4" s="37"/>
      <c r="E4" s="37"/>
      <c r="F4" s="37"/>
      <c r="G4" s="37"/>
      <c r="H4" s="55" t="s">
        <v>73</v>
      </c>
    </row>
    <row r="5" spans="3:9" ht="15" customHeight="1">
      <c r="D5" s="37"/>
      <c r="E5" s="37"/>
      <c r="F5" s="37"/>
      <c r="G5" s="37"/>
      <c r="H5" s="46"/>
      <c r="I5" s="37"/>
    </row>
    <row r="6" spans="3:9" ht="15" customHeight="1">
      <c r="D6" s="57"/>
      <c r="E6" s="57"/>
      <c r="F6" s="57"/>
      <c r="G6" s="57"/>
      <c r="H6" s="57"/>
    </row>
    <row r="7" spans="3:9" ht="42" customHeight="1">
      <c r="C7" s="56" t="s">
        <v>72</v>
      </c>
      <c r="D7" s="56"/>
      <c r="E7" s="56"/>
      <c r="F7" s="56"/>
      <c r="G7" s="56"/>
      <c r="H7" s="56"/>
    </row>
    <row r="8" spans="3:9" ht="8.4" customHeight="1"/>
    <row r="9" spans="3:9" ht="41.4">
      <c r="C9" s="1" t="s">
        <v>0</v>
      </c>
      <c r="D9" s="2" t="s">
        <v>55</v>
      </c>
      <c r="E9" s="2" t="s">
        <v>54</v>
      </c>
      <c r="F9" s="3" t="s">
        <v>69</v>
      </c>
      <c r="G9" s="3" t="s">
        <v>70</v>
      </c>
      <c r="H9" s="34" t="s">
        <v>57</v>
      </c>
    </row>
    <row r="10" spans="3:9" s="49" customFormat="1" ht="10.95" customHeight="1">
      <c r="C10" s="48">
        <v>1</v>
      </c>
      <c r="D10" s="48">
        <v>2</v>
      </c>
      <c r="E10" s="48">
        <v>3</v>
      </c>
      <c r="F10" s="48">
        <v>4</v>
      </c>
      <c r="G10" s="48">
        <v>5</v>
      </c>
      <c r="H10" s="48">
        <v>6</v>
      </c>
    </row>
    <row r="11" spans="3:9" ht="15.6" customHeight="1">
      <c r="C11" s="4" t="s">
        <v>32</v>
      </c>
      <c r="D11" s="5" t="s">
        <v>1</v>
      </c>
      <c r="E11" s="5"/>
      <c r="F11" s="50">
        <f>SUM(F12:F19)</f>
        <v>84636360.269999996</v>
      </c>
      <c r="G11" s="50">
        <f>SUM(G12:G19)</f>
        <v>18356110.07</v>
      </c>
      <c r="H11" s="32">
        <f>G11/F11*100</f>
        <v>21.688208249317242</v>
      </c>
    </row>
    <row r="12" spans="3:9" ht="27.6">
      <c r="C12" s="6" t="s">
        <v>30</v>
      </c>
      <c r="D12" s="7" t="s">
        <v>1</v>
      </c>
      <c r="E12" s="7" t="s">
        <v>2</v>
      </c>
      <c r="F12" s="51">
        <v>2565080</v>
      </c>
      <c r="G12" s="51">
        <v>574626.72</v>
      </c>
      <c r="H12" s="33">
        <f>G12/F12*100</f>
        <v>22.401902474776612</v>
      </c>
    </row>
    <row r="13" spans="3:9" ht="27.6">
      <c r="C13" s="6" t="s">
        <v>27</v>
      </c>
      <c r="D13" s="7" t="s">
        <v>1</v>
      </c>
      <c r="E13" s="7" t="s">
        <v>3</v>
      </c>
      <c r="F13" s="51">
        <v>1510130</v>
      </c>
      <c r="G13" s="51">
        <v>297656.52</v>
      </c>
      <c r="H13" s="33">
        <f t="shared" ref="H13:H19" si="0">G13/F13*100</f>
        <v>19.710655374040648</v>
      </c>
    </row>
    <row r="14" spans="3:9" ht="41.4">
      <c r="C14" s="6" t="s">
        <v>38</v>
      </c>
      <c r="D14" s="7" t="s">
        <v>1</v>
      </c>
      <c r="E14" s="7" t="s">
        <v>10</v>
      </c>
      <c r="F14" s="51">
        <v>35688072.32</v>
      </c>
      <c r="G14" s="51">
        <v>8005412.4100000001</v>
      </c>
      <c r="H14" s="33">
        <f t="shared" si="0"/>
        <v>22.431618996450183</v>
      </c>
    </row>
    <row r="15" spans="3:9">
      <c r="C15" s="6" t="s">
        <v>64</v>
      </c>
      <c r="D15" s="7" t="s">
        <v>1</v>
      </c>
      <c r="E15" s="7" t="s">
        <v>4</v>
      </c>
      <c r="F15" s="51">
        <v>990.33</v>
      </c>
      <c r="G15" s="51">
        <v>0</v>
      </c>
      <c r="H15" s="33">
        <f t="shared" si="0"/>
        <v>0</v>
      </c>
    </row>
    <row r="16" spans="3:9" ht="29.25" customHeight="1">
      <c r="C16" s="6" t="s">
        <v>28</v>
      </c>
      <c r="D16" s="7" t="s">
        <v>1</v>
      </c>
      <c r="E16" s="7" t="s">
        <v>11</v>
      </c>
      <c r="F16" s="51">
        <v>11453606</v>
      </c>
      <c r="G16" s="51">
        <v>2556726.6</v>
      </c>
      <c r="H16" s="33">
        <f t="shared" si="0"/>
        <v>22.322459843650989</v>
      </c>
    </row>
    <row r="17" spans="3:8" hidden="1">
      <c r="C17" s="6" t="s">
        <v>65</v>
      </c>
      <c r="D17" s="7" t="s">
        <v>1</v>
      </c>
      <c r="E17" s="7" t="s">
        <v>5</v>
      </c>
      <c r="F17" s="51"/>
      <c r="G17" s="51"/>
      <c r="H17" s="33" t="e">
        <f t="shared" si="0"/>
        <v>#DIV/0!</v>
      </c>
    </row>
    <row r="18" spans="3:8" ht="15.75" customHeight="1">
      <c r="C18" s="6" t="s">
        <v>7</v>
      </c>
      <c r="D18" s="7" t="s">
        <v>1</v>
      </c>
      <c r="E18" s="7" t="s">
        <v>20</v>
      </c>
      <c r="F18" s="51">
        <v>207848.85</v>
      </c>
      <c r="G18" s="51">
        <v>0</v>
      </c>
      <c r="H18" s="33">
        <f t="shared" si="0"/>
        <v>0</v>
      </c>
    </row>
    <row r="19" spans="3:8" ht="15.75" customHeight="1">
      <c r="C19" s="8" t="s">
        <v>22</v>
      </c>
      <c r="D19" s="7" t="s">
        <v>1</v>
      </c>
      <c r="E19" s="7" t="s">
        <v>45</v>
      </c>
      <c r="F19" s="51">
        <v>33210632.77</v>
      </c>
      <c r="G19" s="51">
        <v>6921687.8200000003</v>
      </c>
      <c r="H19" s="33">
        <f t="shared" si="0"/>
        <v>20.84178241328944</v>
      </c>
    </row>
    <row r="20" spans="3:8" ht="15" customHeight="1">
      <c r="C20" s="11" t="s">
        <v>46</v>
      </c>
      <c r="D20" s="12" t="s">
        <v>2</v>
      </c>
      <c r="E20" s="12"/>
      <c r="F20" s="50">
        <f>F21</f>
        <v>1158483.6599999999</v>
      </c>
      <c r="G20" s="50">
        <f>G21</f>
        <v>289620.92</v>
      </c>
      <c r="H20" s="32">
        <f t="shared" ref="H20:H25" si="1">G20/F20*100</f>
        <v>25.000000431598661</v>
      </c>
    </row>
    <row r="21" spans="3:8" ht="14.25" customHeight="1">
      <c r="C21" s="9" t="s">
        <v>42</v>
      </c>
      <c r="D21" s="10" t="s">
        <v>2</v>
      </c>
      <c r="E21" s="10" t="s">
        <v>3</v>
      </c>
      <c r="F21" s="51">
        <v>1158483.6599999999</v>
      </c>
      <c r="G21" s="51">
        <v>289620.92</v>
      </c>
      <c r="H21" s="33">
        <f t="shared" si="1"/>
        <v>25.000000431598661</v>
      </c>
    </row>
    <row r="22" spans="3:8" ht="32.25" customHeight="1">
      <c r="C22" s="13" t="s">
        <v>33</v>
      </c>
      <c r="D22" s="5" t="s">
        <v>3</v>
      </c>
      <c r="E22" s="5"/>
      <c r="F22" s="50">
        <f>F23+F24</f>
        <v>200000</v>
      </c>
      <c r="G22" s="50">
        <f>G23+G24</f>
        <v>0</v>
      </c>
      <c r="H22" s="32">
        <f t="shared" si="1"/>
        <v>0</v>
      </c>
    </row>
    <row r="23" spans="3:8" s="39" customFormat="1" ht="30.75" hidden="1" customHeight="1">
      <c r="C23" s="14" t="s">
        <v>31</v>
      </c>
      <c r="D23" s="10" t="s">
        <v>3</v>
      </c>
      <c r="E23" s="10" t="s">
        <v>8</v>
      </c>
      <c r="F23" s="51"/>
      <c r="G23" s="51"/>
      <c r="H23" s="33" t="e">
        <f t="shared" si="1"/>
        <v>#DIV/0!</v>
      </c>
    </row>
    <row r="24" spans="3:8" s="39" customFormat="1" ht="30.75" customHeight="1">
      <c r="C24" s="14" t="s">
        <v>68</v>
      </c>
      <c r="D24" s="10" t="s">
        <v>3</v>
      </c>
      <c r="E24" s="10" t="s">
        <v>9</v>
      </c>
      <c r="F24" s="51">
        <v>200000</v>
      </c>
      <c r="G24" s="51">
        <v>0</v>
      </c>
      <c r="H24" s="33">
        <f t="shared" si="1"/>
        <v>0</v>
      </c>
    </row>
    <row r="25" spans="3:8" ht="20.25" customHeight="1">
      <c r="C25" s="16" t="s">
        <v>34</v>
      </c>
      <c r="D25" s="17" t="s">
        <v>10</v>
      </c>
      <c r="E25" s="17"/>
      <c r="F25" s="50">
        <f>SUM(F26:F29)</f>
        <v>61494961.109999999</v>
      </c>
      <c r="G25" s="50">
        <f>SUM(G26:G29)</f>
        <v>5878811.5700000003</v>
      </c>
      <c r="H25" s="32">
        <f t="shared" si="1"/>
        <v>9.5598264701463762</v>
      </c>
    </row>
    <row r="26" spans="3:8">
      <c r="C26" s="54" t="s">
        <v>71</v>
      </c>
      <c r="D26" s="18" t="s">
        <v>10</v>
      </c>
      <c r="E26" s="18" t="s">
        <v>4</v>
      </c>
      <c r="F26" s="51">
        <v>12000</v>
      </c>
      <c r="G26" s="51">
        <v>0</v>
      </c>
      <c r="H26" s="33"/>
    </row>
    <row r="27" spans="3:8" ht="15" customHeight="1">
      <c r="C27" s="9" t="s">
        <v>12</v>
      </c>
      <c r="D27" s="10" t="s">
        <v>10</v>
      </c>
      <c r="E27" s="10" t="s">
        <v>13</v>
      </c>
      <c r="F27" s="51">
        <v>18863542.109999999</v>
      </c>
      <c r="G27" s="51">
        <v>13728.23</v>
      </c>
      <c r="H27" s="33">
        <f>G27/F27*100</f>
        <v>7.2776522669739455E-2</v>
      </c>
    </row>
    <row r="28" spans="3:8" ht="15" customHeight="1">
      <c r="C28" s="9" t="s">
        <v>51</v>
      </c>
      <c r="D28" s="10" t="s">
        <v>10</v>
      </c>
      <c r="E28" s="10" t="s">
        <v>8</v>
      </c>
      <c r="F28" s="51">
        <v>41209419</v>
      </c>
      <c r="G28" s="51">
        <v>5652898.5</v>
      </c>
      <c r="H28" s="33">
        <f t="shared" ref="H28:H29" si="2">G28/F28*100</f>
        <v>13.717491382249285</v>
      </c>
    </row>
    <row r="29" spans="3:8" ht="15" customHeight="1">
      <c r="C29" s="19" t="s">
        <v>21</v>
      </c>
      <c r="D29" s="20" t="s">
        <v>10</v>
      </c>
      <c r="E29" s="20" t="s">
        <v>6</v>
      </c>
      <c r="F29" s="51">
        <v>1410000</v>
      </c>
      <c r="G29" s="51">
        <v>212184.84</v>
      </c>
      <c r="H29" s="33">
        <f t="shared" si="2"/>
        <v>15.048570212765958</v>
      </c>
    </row>
    <row r="30" spans="3:8" ht="17.25" customHeight="1">
      <c r="C30" s="21" t="s">
        <v>41</v>
      </c>
      <c r="D30" s="22" t="s">
        <v>4</v>
      </c>
      <c r="E30" s="22"/>
      <c r="F30" s="50">
        <f>F32+F31+F33</f>
        <v>20380868.43</v>
      </c>
      <c r="G30" s="50">
        <f>G32+G31+G33</f>
        <v>10315278.610000001</v>
      </c>
      <c r="H30" s="32">
        <f>G30/F30*100</f>
        <v>50.61255679770855</v>
      </c>
    </row>
    <row r="31" spans="3:8" ht="17.25" customHeight="1">
      <c r="C31" s="19" t="s">
        <v>59</v>
      </c>
      <c r="D31" s="20" t="s">
        <v>4</v>
      </c>
      <c r="E31" s="20" t="s">
        <v>1</v>
      </c>
      <c r="F31" s="51">
        <v>15091201.76</v>
      </c>
      <c r="G31" s="51">
        <v>9795511.7300000004</v>
      </c>
      <c r="H31" s="33">
        <f>G31/F31*100</f>
        <v>64.908758664691007</v>
      </c>
    </row>
    <row r="32" spans="3:8" ht="14.25" customHeight="1">
      <c r="C32" s="19" t="s">
        <v>43</v>
      </c>
      <c r="D32" s="20" t="s">
        <v>4</v>
      </c>
      <c r="E32" s="20" t="s">
        <v>2</v>
      </c>
      <c r="F32" s="51">
        <v>5289666.67</v>
      </c>
      <c r="G32" s="51">
        <v>519766.88</v>
      </c>
      <c r="H32" s="33">
        <f>G32/F32*100</f>
        <v>9.8260800240556563</v>
      </c>
    </row>
    <row r="33" spans="3:8" ht="0.75" hidden="1" customHeight="1">
      <c r="C33" s="19" t="s">
        <v>62</v>
      </c>
      <c r="D33" s="20" t="s">
        <v>4</v>
      </c>
      <c r="E33" s="20" t="s">
        <v>3</v>
      </c>
      <c r="F33" s="51">
        <v>0</v>
      </c>
      <c r="G33" s="51">
        <v>0</v>
      </c>
      <c r="H33" s="47" t="e">
        <f>G33/F33*100</f>
        <v>#DIV/0!</v>
      </c>
    </row>
    <row r="34" spans="3:8" s="40" customFormat="1">
      <c r="C34" s="21" t="s">
        <v>66</v>
      </c>
      <c r="D34" s="22" t="s">
        <v>11</v>
      </c>
      <c r="E34" s="22"/>
      <c r="F34" s="50">
        <f>F35</f>
        <v>2418000</v>
      </c>
      <c r="G34" s="50">
        <f>G35</f>
        <v>901682.41</v>
      </c>
      <c r="H34" s="47">
        <f t="shared" ref="H34:H35" si="3">G34/F34*100</f>
        <v>37.290422249793224</v>
      </c>
    </row>
    <row r="35" spans="3:8" ht="17.25" customHeight="1">
      <c r="C35" s="19" t="s">
        <v>67</v>
      </c>
      <c r="D35" s="20" t="s">
        <v>11</v>
      </c>
      <c r="E35" s="20" t="s">
        <v>4</v>
      </c>
      <c r="F35" s="51">
        <v>2418000</v>
      </c>
      <c r="G35" s="51">
        <v>901682.41</v>
      </c>
      <c r="H35" s="47">
        <f t="shared" si="3"/>
        <v>37.290422249793224</v>
      </c>
    </row>
    <row r="36" spans="3:8" ht="16.5" customHeight="1">
      <c r="C36" s="11" t="s">
        <v>35</v>
      </c>
      <c r="D36" s="12" t="s">
        <v>5</v>
      </c>
      <c r="E36" s="12"/>
      <c r="F36" s="50">
        <f>SUM(F37:F42)</f>
        <v>549610919.74000001</v>
      </c>
      <c r="G36" s="50">
        <f>SUM(G37:G42)</f>
        <v>135516299.07999998</v>
      </c>
      <c r="H36" s="32">
        <f>G36/F36*100</f>
        <v>24.656769764346674</v>
      </c>
    </row>
    <row r="37" spans="3:8" ht="16.5" customHeight="1">
      <c r="C37" s="9" t="s">
        <v>18</v>
      </c>
      <c r="D37" s="10" t="s">
        <v>5</v>
      </c>
      <c r="E37" s="10" t="s">
        <v>1</v>
      </c>
      <c r="F37" s="51">
        <v>147776494</v>
      </c>
      <c r="G37" s="51">
        <v>37784809.079999998</v>
      </c>
      <c r="H37" s="33">
        <f>G37/F37*100</f>
        <v>25.568889921018155</v>
      </c>
    </row>
    <row r="38" spans="3:8" ht="16.5" customHeight="1">
      <c r="C38" s="19" t="s">
        <v>14</v>
      </c>
      <c r="D38" s="20" t="s">
        <v>5</v>
      </c>
      <c r="E38" s="20" t="s">
        <v>2</v>
      </c>
      <c r="F38" s="51">
        <v>345313837.29000002</v>
      </c>
      <c r="G38" s="51">
        <v>88424361.010000005</v>
      </c>
      <c r="H38" s="33">
        <f t="shared" ref="H38:H42" si="4">G38/F38*100</f>
        <v>25.606955604197186</v>
      </c>
    </row>
    <row r="39" spans="3:8" ht="15.75" customHeight="1">
      <c r="C39" s="19" t="s">
        <v>63</v>
      </c>
      <c r="D39" s="20" t="s">
        <v>5</v>
      </c>
      <c r="E39" s="20" t="s">
        <v>3</v>
      </c>
      <c r="F39" s="51">
        <v>29771374.809999999</v>
      </c>
      <c r="G39" s="51">
        <v>7365038.5700000003</v>
      </c>
      <c r="H39" s="33">
        <f t="shared" si="4"/>
        <v>24.738657912183935</v>
      </c>
    </row>
    <row r="40" spans="3:8" ht="16.5" hidden="1" customHeight="1">
      <c r="C40" s="6" t="s">
        <v>15</v>
      </c>
      <c r="D40" s="7" t="s">
        <v>5</v>
      </c>
      <c r="E40" s="10" t="s">
        <v>4</v>
      </c>
      <c r="F40" s="51"/>
      <c r="G40" s="51"/>
      <c r="H40" s="33" t="e">
        <f t="shared" si="4"/>
        <v>#DIV/0!</v>
      </c>
    </row>
    <row r="41" spans="3:8" ht="16.5" customHeight="1">
      <c r="C41" s="19" t="s">
        <v>19</v>
      </c>
      <c r="D41" s="20" t="s">
        <v>5</v>
      </c>
      <c r="E41" s="20" t="s">
        <v>5</v>
      </c>
      <c r="F41" s="51">
        <v>520000</v>
      </c>
      <c r="G41" s="51">
        <v>46461.1</v>
      </c>
      <c r="H41" s="33">
        <f t="shared" si="4"/>
        <v>8.9348269230769226</v>
      </c>
    </row>
    <row r="42" spans="3:8" ht="16.5" customHeight="1">
      <c r="C42" s="19" t="s">
        <v>16</v>
      </c>
      <c r="D42" s="20" t="s">
        <v>5</v>
      </c>
      <c r="E42" s="20" t="s">
        <v>8</v>
      </c>
      <c r="F42" s="51">
        <v>26229213.640000001</v>
      </c>
      <c r="G42" s="51">
        <v>1895629.32</v>
      </c>
      <c r="H42" s="33">
        <f t="shared" si="4"/>
        <v>7.227167943415326</v>
      </c>
    </row>
    <row r="43" spans="3:8" ht="17.25" customHeight="1">
      <c r="C43" s="21" t="s">
        <v>47</v>
      </c>
      <c r="D43" s="22" t="s">
        <v>13</v>
      </c>
      <c r="E43" s="22"/>
      <c r="F43" s="50">
        <f>F44</f>
        <v>114475652.84</v>
      </c>
      <c r="G43" s="50">
        <f>G44</f>
        <v>31678941.420000002</v>
      </c>
      <c r="H43" s="32">
        <f>G43/F43*100</f>
        <v>27.673082121904933</v>
      </c>
    </row>
    <row r="44" spans="3:8" ht="17.25" customHeight="1">
      <c r="C44" s="19" t="s">
        <v>17</v>
      </c>
      <c r="D44" s="20" t="s">
        <v>13</v>
      </c>
      <c r="E44" s="20" t="s">
        <v>1</v>
      </c>
      <c r="F44" s="51">
        <v>114475652.84</v>
      </c>
      <c r="G44" s="51">
        <v>31678941.420000002</v>
      </c>
      <c r="H44" s="47">
        <f>G44/F44*100</f>
        <v>27.673082121904933</v>
      </c>
    </row>
    <row r="45" spans="3:8" ht="15.75" customHeight="1">
      <c r="C45" s="13" t="s">
        <v>36</v>
      </c>
      <c r="D45" s="5" t="s">
        <v>9</v>
      </c>
      <c r="E45" s="23"/>
      <c r="F45" s="50">
        <f>SUM(F46:F50)</f>
        <v>41676043.859999999</v>
      </c>
      <c r="G45" s="50">
        <f>SUM(G46:G50)</f>
        <v>16027692.52</v>
      </c>
      <c r="H45" s="32">
        <f>G45/F45*100</f>
        <v>38.45780701700221</v>
      </c>
    </row>
    <row r="46" spans="3:8" ht="15.75" customHeight="1">
      <c r="C46" s="24" t="s">
        <v>23</v>
      </c>
      <c r="D46" s="7" t="s">
        <v>9</v>
      </c>
      <c r="E46" s="7" t="s">
        <v>1</v>
      </c>
      <c r="F46" s="51">
        <v>887000</v>
      </c>
      <c r="G46" s="51">
        <v>222691.62</v>
      </c>
      <c r="H46" s="33">
        <f>G46/F46*100</f>
        <v>25.106157835400222</v>
      </c>
    </row>
    <row r="47" spans="3:8" s="39" customFormat="1" ht="15.75" customHeight="1">
      <c r="C47" s="19" t="s">
        <v>26</v>
      </c>
      <c r="D47" s="25" t="s">
        <v>9</v>
      </c>
      <c r="E47" s="25" t="s">
        <v>3</v>
      </c>
      <c r="F47" s="51">
        <v>20745627.02</v>
      </c>
      <c r="G47" s="51">
        <v>12291466.6</v>
      </c>
      <c r="H47" s="33">
        <f t="shared" ref="H47:H50" si="5">G47/F47*100</f>
        <v>59.248469993942841</v>
      </c>
    </row>
    <row r="48" spans="3:8" ht="15" customHeight="1">
      <c r="C48" s="9" t="s">
        <v>37</v>
      </c>
      <c r="D48" s="20" t="s">
        <v>9</v>
      </c>
      <c r="E48" s="20" t="s">
        <v>10</v>
      </c>
      <c r="F48" s="51">
        <v>16904152.640000001</v>
      </c>
      <c r="G48" s="51">
        <v>2809476.41</v>
      </c>
      <c r="H48" s="33">
        <f t="shared" si="5"/>
        <v>16.620036921294627</v>
      </c>
    </row>
    <row r="49" spans="2:8" ht="15.75" hidden="1" customHeight="1">
      <c r="C49" s="9" t="s">
        <v>50</v>
      </c>
      <c r="D49" s="20" t="s">
        <v>9</v>
      </c>
      <c r="E49" s="20" t="s">
        <v>11</v>
      </c>
      <c r="F49" s="51"/>
      <c r="G49" s="51"/>
      <c r="H49" s="33" t="e">
        <f t="shared" si="5"/>
        <v>#DIV/0!</v>
      </c>
    </row>
    <row r="50" spans="2:8" ht="15.75" customHeight="1">
      <c r="C50" s="9" t="s">
        <v>50</v>
      </c>
      <c r="D50" s="20" t="s">
        <v>9</v>
      </c>
      <c r="E50" s="20" t="s">
        <v>11</v>
      </c>
      <c r="F50" s="51">
        <v>3139264.2</v>
      </c>
      <c r="G50" s="52">
        <v>704057.89</v>
      </c>
      <c r="H50" s="33">
        <f t="shared" si="5"/>
        <v>22.427481255002366</v>
      </c>
    </row>
    <row r="51" spans="2:8" ht="18" customHeight="1">
      <c r="B51" s="41"/>
      <c r="C51" s="26" t="s">
        <v>48</v>
      </c>
      <c r="D51" s="5" t="s">
        <v>20</v>
      </c>
      <c r="E51" s="22"/>
      <c r="F51" s="50">
        <f>SUM(F52:F53)</f>
        <v>750000</v>
      </c>
      <c r="G51" s="50">
        <f>SUM(G52:G53)</f>
        <v>197585.95</v>
      </c>
      <c r="H51" s="32">
        <f>G51/F51*100</f>
        <v>26.344793333333332</v>
      </c>
    </row>
    <row r="52" spans="2:8" ht="15" customHeight="1">
      <c r="B52" s="41"/>
      <c r="C52" s="15" t="s">
        <v>40</v>
      </c>
      <c r="D52" s="7" t="s">
        <v>20</v>
      </c>
      <c r="E52" s="20" t="s">
        <v>1</v>
      </c>
      <c r="F52" s="51">
        <v>700000</v>
      </c>
      <c r="G52" s="51">
        <v>192185.95</v>
      </c>
      <c r="H52" s="33">
        <f>G52/F52*100</f>
        <v>27.455135714285717</v>
      </c>
    </row>
    <row r="53" spans="2:8" ht="13.5" customHeight="1">
      <c r="B53" s="41"/>
      <c r="C53" s="15" t="s">
        <v>44</v>
      </c>
      <c r="D53" s="7" t="s">
        <v>20</v>
      </c>
      <c r="E53" s="20" t="s">
        <v>2</v>
      </c>
      <c r="F53" s="51">
        <v>50000</v>
      </c>
      <c r="G53" s="51">
        <v>5400</v>
      </c>
      <c r="H53" s="33">
        <f>G53/F53*100</f>
        <v>10.8</v>
      </c>
    </row>
    <row r="54" spans="2:8" ht="5.25" hidden="1" customHeight="1">
      <c r="B54" s="41"/>
      <c r="C54" s="15"/>
      <c r="D54" s="7"/>
      <c r="E54" s="20"/>
      <c r="F54" s="50"/>
      <c r="G54" s="50"/>
      <c r="H54" s="31"/>
    </row>
    <row r="55" spans="2:8" s="40" customFormat="1" ht="16.5" hidden="1" customHeight="1">
      <c r="B55" s="42"/>
      <c r="C55" s="26" t="s">
        <v>52</v>
      </c>
      <c r="D55" s="5" t="s">
        <v>45</v>
      </c>
      <c r="E55" s="22"/>
      <c r="F55" s="50">
        <f>F56</f>
        <v>0</v>
      </c>
      <c r="G55" s="50">
        <f>G56</f>
        <v>0</v>
      </c>
      <c r="H55" s="32" t="e">
        <f>G55/F55*100</f>
        <v>#DIV/0!</v>
      </c>
    </row>
    <row r="56" spans="2:8" ht="16.5" hidden="1" customHeight="1">
      <c r="B56" s="41"/>
      <c r="C56" s="15" t="s">
        <v>53</v>
      </c>
      <c r="D56" s="7" t="s">
        <v>45</v>
      </c>
      <c r="E56" s="20" t="s">
        <v>1</v>
      </c>
      <c r="F56" s="51"/>
      <c r="G56" s="51"/>
      <c r="H56" s="33" t="e">
        <f>G56/F56*100</f>
        <v>#DIV/0!</v>
      </c>
    </row>
    <row r="57" spans="2:8" ht="30" customHeight="1">
      <c r="B57" s="41"/>
      <c r="C57" s="27" t="s">
        <v>49</v>
      </c>
      <c r="D57" s="22" t="s">
        <v>29</v>
      </c>
      <c r="E57" s="22"/>
      <c r="F57" s="50">
        <f>SUM(F58:F59)</f>
        <v>32827420.82</v>
      </c>
      <c r="G57" s="50">
        <f>SUM(G58:G59)</f>
        <v>8497506.8200000003</v>
      </c>
      <c r="H57" s="32">
        <f>G57/F57*100</f>
        <v>25.885392783653966</v>
      </c>
    </row>
    <row r="58" spans="2:8" s="40" customFormat="1" ht="28.5" customHeight="1">
      <c r="B58" s="42"/>
      <c r="C58" s="35" t="s">
        <v>39</v>
      </c>
      <c r="D58" s="36" t="s">
        <v>29</v>
      </c>
      <c r="E58" s="36" t="s">
        <v>1</v>
      </c>
      <c r="F58" s="53">
        <v>3490671.2</v>
      </c>
      <c r="G58" s="53">
        <v>1163319.3999999999</v>
      </c>
      <c r="H58" s="33">
        <f>G58/F58*100</f>
        <v>33.326524709631769</v>
      </c>
    </row>
    <row r="59" spans="2:8" s="40" customFormat="1">
      <c r="B59" s="42"/>
      <c r="C59" s="19" t="s">
        <v>58</v>
      </c>
      <c r="D59" s="20" t="s">
        <v>29</v>
      </c>
      <c r="E59" s="20" t="s">
        <v>3</v>
      </c>
      <c r="F59" s="51">
        <v>29336749.620000001</v>
      </c>
      <c r="G59" s="51">
        <v>7334187.4199999999</v>
      </c>
      <c r="H59" s="33">
        <f t="shared" ref="H59" si="6">G59/F59*100</f>
        <v>25.000000051130407</v>
      </c>
    </row>
    <row r="60" spans="2:8" s="40" customFormat="1">
      <c r="B60" s="42"/>
      <c r="C60" s="28" t="s">
        <v>24</v>
      </c>
      <c r="D60" s="5"/>
      <c r="E60" s="7"/>
      <c r="F60" s="50">
        <f>F57+F55+F51+F45+F43+F36+F30+F25+F22+F20+F11+F34</f>
        <v>909628710.7299999</v>
      </c>
      <c r="G60" s="50">
        <f>G57+G55+G51+G45+G43+G36+G30+G25+G22+G20+G11+G34</f>
        <v>227659529.36999997</v>
      </c>
      <c r="H60" s="32">
        <f>G60/F60*100</f>
        <v>25.027742273800648</v>
      </c>
    </row>
    <row r="61" spans="2:8">
      <c r="D61" s="43"/>
      <c r="E61" s="44"/>
      <c r="F61" s="45"/>
    </row>
    <row r="62" spans="2:8">
      <c r="D62" s="43"/>
      <c r="E62" s="43"/>
      <c r="F62" s="45"/>
    </row>
    <row r="63" spans="2:8">
      <c r="D63" s="43"/>
      <c r="E63" s="43"/>
      <c r="F63" s="45"/>
    </row>
    <row r="64" spans="2:8">
      <c r="E64" s="43"/>
      <c r="F64" s="45"/>
    </row>
    <row r="65" spans="3:6">
      <c r="F65" s="45"/>
    </row>
    <row r="66" spans="3:6">
      <c r="F66" s="45"/>
    </row>
    <row r="67" spans="3:6">
      <c r="F67" s="45"/>
    </row>
    <row r="68" spans="3:6">
      <c r="C68" s="30" t="s">
        <v>25</v>
      </c>
      <c r="F68" s="45"/>
    </row>
    <row r="69" spans="3:6">
      <c r="F69" s="45"/>
    </row>
    <row r="70" spans="3:6">
      <c r="F70" s="45"/>
    </row>
    <row r="71" spans="3:6">
      <c r="F71" s="45"/>
    </row>
    <row r="72" spans="3:6">
      <c r="F72" s="45"/>
    </row>
    <row r="73" spans="3:6">
      <c r="F73" s="45"/>
    </row>
    <row r="74" spans="3:6">
      <c r="F74" s="45"/>
    </row>
    <row r="75" spans="3:6">
      <c r="F75" s="45"/>
    </row>
    <row r="76" spans="3:6">
      <c r="F76" s="45"/>
    </row>
    <row r="77" spans="3:6">
      <c r="F77" s="45"/>
    </row>
    <row r="78" spans="3:6">
      <c r="F78" s="45"/>
    </row>
    <row r="79" spans="3:6">
      <c r="F79" s="45"/>
    </row>
    <row r="80" spans="3:6">
      <c r="F80" s="45"/>
    </row>
    <row r="81" spans="6:6">
      <c r="F81" s="45"/>
    </row>
    <row r="82" spans="6:6">
      <c r="F82" s="45"/>
    </row>
    <row r="83" spans="6:6">
      <c r="F83" s="45"/>
    </row>
    <row r="84" spans="6:6">
      <c r="F84" s="45"/>
    </row>
    <row r="85" spans="6:6">
      <c r="F85" s="45"/>
    </row>
    <row r="86" spans="6:6">
      <c r="F86" s="45"/>
    </row>
    <row r="87" spans="6:6">
      <c r="F87" s="45"/>
    </row>
    <row r="88" spans="6:6">
      <c r="F88" s="45"/>
    </row>
    <row r="89" spans="6:6">
      <c r="F89" s="45"/>
    </row>
    <row r="90" spans="6:6">
      <c r="F90" s="45"/>
    </row>
    <row r="91" spans="6:6">
      <c r="F91" s="45"/>
    </row>
    <row r="92" spans="6:6">
      <c r="F92" s="45"/>
    </row>
    <row r="93" spans="6:6">
      <c r="F93" s="45"/>
    </row>
    <row r="94" spans="6:6">
      <c r="F94" s="45"/>
    </row>
    <row r="95" spans="6:6">
      <c r="F95" s="45"/>
    </row>
    <row r="96" spans="6:6">
      <c r="F96" s="45"/>
    </row>
    <row r="97" spans="6:6">
      <c r="F97" s="45"/>
    </row>
    <row r="98" spans="6:6">
      <c r="F98" s="45"/>
    </row>
    <row r="99" spans="6:6">
      <c r="F99" s="45"/>
    </row>
    <row r="100" spans="6:6">
      <c r="F100" s="45"/>
    </row>
    <row r="101" spans="6:6">
      <c r="F101" s="45"/>
    </row>
    <row r="102" spans="6:6">
      <c r="F102" s="45"/>
    </row>
    <row r="103" spans="6:6">
      <c r="F103" s="45"/>
    </row>
    <row r="104" spans="6:6">
      <c r="F104" s="45"/>
    </row>
    <row r="105" spans="6:6">
      <c r="F105" s="45"/>
    </row>
    <row r="106" spans="6:6">
      <c r="F106" s="45"/>
    </row>
    <row r="107" spans="6:6">
      <c r="F107" s="45"/>
    </row>
    <row r="108" spans="6:6">
      <c r="F108" s="45"/>
    </row>
    <row r="109" spans="6:6">
      <c r="F109" s="45"/>
    </row>
  </sheetData>
  <mergeCells count="2">
    <mergeCell ref="C7:H7"/>
    <mergeCell ref="D6:H6"/>
  </mergeCells>
  <pageMargins left="0.55118110236220474" right="0" top="0.98425196850393704" bottom="0.39370078740157483" header="0.51181102362204722" footer="0.51181102362204722"/>
  <pageSetup paperSize="9"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 постан.</vt:lpstr>
      <vt:lpstr>'к постан.'!Область_печати</vt:lpstr>
    </vt:vector>
  </TitlesOfParts>
  <Company>FINDEP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Пунягов</dc:creator>
  <cp:lastModifiedBy>User</cp:lastModifiedBy>
  <cp:lastPrinted>2023-04-10T11:56:14Z</cp:lastPrinted>
  <dcterms:created xsi:type="dcterms:W3CDTF">2004-09-08T09:13:27Z</dcterms:created>
  <dcterms:modified xsi:type="dcterms:W3CDTF">2023-04-14T08:40:31Z</dcterms:modified>
</cp:coreProperties>
</file>