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firstSheet="2" activeTab="2"/>
  </bookViews>
  <sheets>
    <sheet name="Лист1" sheetId="4" state="hidden" r:id="rId1"/>
    <sheet name="РП ЦС ВР" sheetId="10" state="hidden" r:id="rId2"/>
    <sheet name="к постан." sheetId="13" r:id="rId3"/>
    <sheet name="Лист2" sheetId="12" r:id="rId4"/>
  </sheets>
  <definedNames>
    <definedName name="_xlnm._FilterDatabase" localSheetId="2" hidden="1">'к постан.'!$D$1:$G$85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постан.'!$C$1:$F$84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E61" i="13"/>
  <c r="D18"/>
  <c r="E18"/>
  <c r="F56" l="1"/>
  <c r="F57"/>
  <c r="E52"/>
  <c r="D52"/>
  <c r="F53"/>
  <c r="F54"/>
  <c r="F35"/>
  <c r="E21"/>
  <c r="D21"/>
  <c r="F28"/>
  <c r="D47"/>
  <c r="E47"/>
  <c r="F81"/>
  <c r="E80"/>
  <c r="D80"/>
  <c r="F51"/>
  <c r="F27"/>
  <c r="F30"/>
  <c r="F31"/>
  <c r="F46"/>
  <c r="E43"/>
  <c r="D43"/>
  <c r="E74"/>
  <c r="D74"/>
  <c r="F48"/>
  <c r="F49"/>
  <c r="F50"/>
  <c r="F37"/>
  <c r="F38"/>
  <c r="F34"/>
  <c r="E29"/>
  <c r="D29"/>
  <c r="F52" l="1"/>
  <c r="F29"/>
  <c r="F47"/>
  <c r="F67"/>
  <c r="F16"/>
  <c r="E13"/>
  <c r="D13"/>
  <c r="F14" l="1"/>
  <c r="F15"/>
  <c r="F17"/>
  <c r="F19"/>
  <c r="F20"/>
  <c r="F22"/>
  <c r="F23"/>
  <c r="F24"/>
  <c r="F25"/>
  <c r="F26"/>
  <c r="F36"/>
  <c r="F40"/>
  <c r="F41"/>
  <c r="F42"/>
  <c r="F44"/>
  <c r="F45"/>
  <c r="F55"/>
  <c r="F60"/>
  <c r="F62"/>
  <c r="F63"/>
  <c r="F64"/>
  <c r="F65"/>
  <c r="F66"/>
  <c r="F68"/>
  <c r="F70"/>
  <c r="F72"/>
  <c r="F73"/>
  <c r="F77"/>
  <c r="F78"/>
  <c r="F79"/>
  <c r="F80"/>
  <c r="F82"/>
  <c r="F83"/>
  <c r="D71"/>
  <c r="E71"/>
  <c r="F71" l="1"/>
  <c r="E69"/>
  <c r="D69"/>
  <c r="D61"/>
  <c r="E76"/>
  <c r="D76"/>
  <c r="D59" l="1"/>
  <c r="F76"/>
  <c r="F61"/>
  <c r="F69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6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0" s="1"/>
  <c r="H809" s="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6" s="1"/>
  <c r="H1035" s="1"/>
  <c r="H1034" s="1"/>
  <c r="H1033" s="1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68" s="1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1" s="1"/>
  <c r="H1090" s="1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0" s="1"/>
  <c r="H1159" s="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29" s="1"/>
  <c r="H1228" s="1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89" s="1"/>
  <c r="H1388" s="1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430" l="1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D39" i="13"/>
  <c r="D12" s="1"/>
  <c r="H1929" i="10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795" l="1"/>
  <c r="H858"/>
  <c r="H183"/>
  <c r="H174" s="1"/>
  <c r="H198"/>
  <c r="H216"/>
  <c r="H243"/>
  <c r="H413"/>
  <c r="H486"/>
  <c r="H485" s="1"/>
  <c r="H1166"/>
  <c r="H1518"/>
  <c r="H1512" s="1"/>
  <c r="H1471" s="1"/>
  <c r="H1853"/>
  <c r="H1889"/>
  <c r="H740"/>
  <c r="H948"/>
  <c r="H941" s="1"/>
  <c r="H940" s="1"/>
  <c r="H1120"/>
  <c r="H1119" s="1"/>
  <c r="H986" s="1"/>
  <c r="H1840"/>
  <c r="E39" i="13"/>
  <c r="E12" s="1"/>
  <c r="F75"/>
  <c r="H163" i="10"/>
  <c r="H10" s="1"/>
  <c r="F39" i="13" l="1"/>
  <c r="F18"/>
  <c r="H412" i="10"/>
  <c r="H1940" s="1"/>
  <c r="F21" i="13"/>
  <c r="F13"/>
  <c r="F33"/>
  <c r="F12" l="1"/>
  <c r="F74"/>
  <c r="E59"/>
  <c r="F59" s="1"/>
  <c r="D84"/>
  <c r="E84" l="1"/>
  <c r="F84" s="1"/>
</calcChain>
</file>

<file path=xl/sharedStrings.xml><?xml version="1.0" encoding="utf-8"?>
<sst xmlns="http://schemas.openxmlformats.org/spreadsheetml/2006/main" count="10500" uniqueCount="842">
  <si>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</si>
  <si>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</si>
  <si>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</si>
  <si>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</si>
  <si>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</si>
  <si>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</si>
  <si>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</si>
  <si>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</si>
  <si>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</si>
  <si>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</si>
  <si>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</si>
  <si>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</si>
  <si>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</si>
  <si>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</si>
  <si>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</si>
  <si>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</si>
  <si>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</si>
  <si>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</si>
  <si>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</si>
  <si>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</si>
  <si>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</si>
  <si>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</si>
  <si>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</si>
  <si>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</si>
  <si>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</si>
  <si>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</si>
  <si>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</si>
  <si>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</si>
  <si>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</si>
  <si>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</si>
  <si>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</si>
  <si>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</si>
  <si>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</si>
  <si>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</si>
  <si>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</si>
  <si>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</si>
  <si>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</si>
  <si>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</si>
  <si>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</si>
  <si>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</si>
  <si>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</si>
  <si>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</si>
  <si>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</si>
  <si>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</si>
  <si>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</si>
  <si>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</si>
  <si>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</si>
  <si>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</si>
  <si>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</si>
  <si>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</si>
  <si>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</si>
  <si>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</si>
  <si>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</si>
  <si>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</si>
  <si>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</si>
  <si>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</si>
  <si>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</si>
  <si>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</si>
  <si>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</si>
  <si>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</si>
  <si>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</si>
  <si>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</si>
  <si>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</si>
  <si>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</si>
  <si>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</si>
  <si>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</si>
  <si>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</si>
  <si>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</si>
  <si>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</si>
  <si>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</si>
  <si>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</si>
  <si>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</si>
  <si>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</si>
  <si>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</si>
  <si>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</si>
  <si>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</si>
  <si>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</si>
  <si>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</si>
  <si>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</si>
  <si>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</si>
  <si>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</si>
  <si>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</si>
  <si>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</si>
  <si>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</si>
  <si>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</si>
  <si>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</si>
  <si>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</si>
  <si>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</si>
  <si>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</si>
  <si>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</si>
  <si>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</si>
  <si>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</si>
  <si>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</si>
  <si>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</si>
  <si>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</si>
  <si>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</si>
  <si>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</si>
  <si>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</si>
  <si>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</si>
  <si>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</si>
  <si>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</si>
  <si>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</si>
  <si>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</si>
  <si>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</si>
  <si>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</si>
  <si>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</si>
  <si>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</si>
  <si>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</si>
  <si>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</si>
  <si>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</si>
  <si>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</si>
  <si>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</si>
  <si>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</si>
  <si>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</si>
  <si>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</si>
  <si>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</si>
  <si>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</si>
  <si>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</si>
  <si>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</si>
  <si>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</si>
  <si>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</si>
  <si>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</si>
  <si>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</si>
  <si>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</si>
  <si>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</si>
  <si>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</si>
  <si>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</si>
  <si>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</si>
  <si>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</si>
  <si>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</si>
  <si>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</si>
  <si>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</si>
  <si>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</si>
  <si>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</si>
  <si>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</si>
  <si>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</si>
  <si>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</si>
  <si>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</si>
  <si>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</si>
  <si>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</si>
  <si>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</si>
  <si>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</si>
  <si>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</si>
  <si>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</si>
  <si>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</si>
  <si>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</si>
  <si>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</si>
  <si>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</si>
  <si>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</si>
  <si>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</si>
  <si>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</si>
  <si>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</si>
  <si>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</si>
  <si>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</si>
  <si>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</si>
  <si>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</si>
  <si>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</si>
  <si>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</si>
  <si>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</si>
  <si>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</si>
  <si>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</si>
  <si>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</si>
  <si>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</si>
  <si>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</si>
  <si>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</si>
  <si>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</si>
  <si>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</si>
  <si>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</si>
  <si>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</si>
  <si>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</si>
  <si>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</si>
  <si>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</si>
  <si>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</si>
  <si>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</si>
  <si>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</si>
  <si>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</si>
  <si>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</si>
  <si>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</si>
  <si>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</si>
  <si>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</si>
  <si>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</si>
  <si>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</si>
  <si>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</si>
  <si>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</si>
  <si>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</si>
  <si>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</si>
  <si>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</si>
  <si>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</si>
  <si>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</si>
  <si>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</si>
  <si>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</si>
  <si>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</si>
  <si>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</si>
  <si>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</si>
  <si>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</si>
  <si>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</si>
  <si>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</si>
  <si>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</si>
  <si>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</si>
  <si>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</si>
  <si>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</si>
  <si>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</si>
  <si>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</si>
  <si>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</si>
  <si>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</si>
  <si>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</si>
  <si>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</si>
  <si>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</si>
  <si>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</si>
  <si>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</si>
  <si>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</si>
  <si>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</si>
  <si>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</si>
  <si>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</si>
  <si>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</si>
  <si>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</si>
  <si>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</si>
  <si>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</si>
  <si>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</si>
  <si>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</si>
  <si>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</si>
  <si>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</si>
  <si>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</si>
  <si>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</si>
  <si>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</si>
  <si>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</si>
  <si>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</si>
  <si>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</si>
  <si>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</si>
  <si>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</si>
  <si>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</si>
  <si>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</si>
  <si>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</si>
  <si>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</si>
  <si>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</si>
  <si>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</si>
  <si>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</si>
  <si>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</si>
  <si>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</si>
  <si>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</si>
  <si>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</si>
  <si>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</si>
  <si>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</si>
  <si>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</si>
  <si>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</si>
  <si>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</si>
  <si>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</si>
  <si>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</si>
  <si>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</si>
  <si>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</si>
  <si>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</si>
  <si>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</si>
  <si>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</si>
  <si>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</si>
  <si>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</si>
  <si>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</si>
  <si>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</si>
  <si>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</si>
  <si>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</si>
  <si>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</si>
  <si>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</si>
  <si>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</si>
  <si>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</si>
  <si>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</si>
  <si>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</si>
  <si>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</si>
  <si>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</si>
  <si>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</si>
  <si>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</si>
  <si>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</si>
  <si>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</si>
  <si>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</si>
  <si>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</si>
  <si>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</si>
  <si>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</si>
  <si>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</si>
  <si>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</si>
  <si>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</si>
  <si>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</si>
  <si>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</si>
  <si>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</si>
  <si>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</si>
  <si>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</si>
  <si>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</si>
  <si>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</si>
  <si>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</si>
  <si>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</si>
  <si>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</si>
  <si>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</si>
  <si>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</si>
  <si>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</si>
  <si>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</si>
  <si>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</si>
  <si>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</si>
  <si>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</si>
  <si>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</si>
  <si>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</si>
  <si>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</si>
  <si>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</si>
  <si>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</si>
  <si>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</si>
  <si>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</si>
  <si>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</si>
  <si>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</si>
  <si>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</si>
  <si>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</si>
  <si>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</si>
  <si>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</si>
  <si>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</si>
  <si>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</si>
  <si>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</si>
  <si>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</si>
  <si>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</si>
  <si>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</si>
  <si>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</si>
  <si>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</si>
  <si>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</si>
  <si>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</si>
  <si>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</si>
  <si>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</si>
  <si>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</si>
  <si>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</si>
  <si>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</si>
  <si>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</si>
  <si>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</si>
  <si>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</si>
  <si>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</si>
  <si>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</si>
  <si>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</si>
  <si>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</si>
  <si>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</si>
  <si>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</si>
  <si>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</si>
  <si>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</si>
  <si>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</si>
  <si>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</si>
  <si>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</si>
  <si>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</si>
  <si>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</si>
  <si>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</si>
  <si>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</si>
  <si>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</si>
  <si>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</si>
  <si>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</si>
  <si>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</si>
  <si>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</si>
  <si>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</si>
  <si>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</si>
  <si>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</si>
  <si>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</si>
  <si>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</si>
  <si>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</si>
  <si>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</si>
  <si>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</si>
  <si>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</si>
  <si>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</si>
  <si>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</si>
  <si>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</si>
  <si>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</si>
  <si>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</si>
  <si>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</si>
  <si>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</si>
  <si>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</si>
  <si>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</si>
  <si>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</si>
  <si>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</si>
  <si>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</si>
  <si>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</si>
  <si>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</si>
  <si>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</si>
  <si>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</si>
  <si>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</si>
  <si>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</si>
  <si>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</si>
  <si>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</si>
  <si>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</si>
  <si>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</si>
  <si>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</si>
  <si>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</si>
  <si>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</si>
  <si>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</si>
  <si>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</si>
  <si>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</si>
  <si>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</si>
  <si>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</si>
  <si>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</si>
  <si>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</si>
  <si>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</si>
  <si>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</si>
  <si>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</si>
  <si>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</si>
  <si>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</si>
  <si>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</si>
  <si>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</si>
  <si>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</si>
  <si>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</si>
  <si>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</si>
  <si>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</si>
  <si>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</si>
  <si>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</si>
  <si>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</si>
  <si>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</si>
  <si>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</si>
  <si>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</si>
  <si>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</si>
  <si>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</si>
  <si>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</si>
  <si>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</si>
  <si>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</si>
  <si>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</si>
  <si>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</si>
  <si>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</si>
  <si>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</si>
  <si>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</si>
  <si>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</si>
  <si>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</si>
  <si>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</si>
  <si>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</si>
  <si>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</si>
  <si>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</si>
  <si>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</si>
  <si>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</si>
  <si>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</si>
  <si>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</si>
  <si>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</si>
  <si>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</si>
  <si>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</si>
  <si>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</si>
  <si>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</si>
  <si>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</si>
  <si>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</si>
  <si>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</si>
  <si>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</si>
  <si>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</si>
  <si>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</si>
  <si>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</si>
  <si>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</si>
  <si>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</si>
  <si>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</si>
  <si>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</si>
  <si>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</si>
  <si>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</si>
  <si>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</si>
  <si>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</si>
  <si>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</si>
  <si>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</si>
  <si>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</si>
  <si>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</si>
  <si>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</si>
  <si>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</si>
  <si>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</si>
  <si>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</si>
  <si>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</si>
  <si>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</si>
  <si>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</si>
  <si>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</si>
  <si>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</si>
  <si>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</si>
  <si>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</si>
  <si>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</si>
  <si>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</si>
  <si>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</si>
  <si>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</si>
  <si>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</si>
  <si>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</si>
  <si>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</si>
  <si>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</si>
  <si>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</si>
  <si>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</si>
  <si>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</si>
  <si>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</si>
  <si>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</si>
  <si>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</si>
  <si>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</si>
  <si>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</si>
  <si>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</si>
  <si>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</si>
  <si>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</si>
  <si>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</si>
  <si>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</si>
  <si>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</si>
  <si>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</si>
  <si>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</si>
  <si>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</si>
  <si>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</si>
  <si>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</si>
  <si>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</si>
  <si>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</si>
  <si>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</si>
  <si>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</si>
  <si>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</si>
  <si>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</si>
  <si>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</si>
  <si>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</si>
  <si>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</si>
  <si>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</si>
  <si>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</si>
  <si>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</si>
  <si>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</si>
  <si>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</si>
  <si>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</si>
  <si>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</si>
  <si>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</si>
  <si>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</si>
  <si>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</si>
  <si>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</si>
  <si>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</si>
  <si>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</si>
  <si>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</si>
  <si>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</si>
  <si>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</si>
  <si>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</si>
  <si>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</si>
  <si>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</si>
  <si>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</si>
  <si>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</si>
  <si>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</si>
  <si>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</si>
  <si>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</si>
  <si>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</si>
  <si>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</si>
  <si>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</si>
  <si>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</si>
  <si>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</si>
  <si>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</si>
  <si>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</si>
  <si>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</si>
  <si>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</si>
  <si>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</si>
  <si>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</si>
  <si>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</si>
  <si>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</si>
  <si>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</si>
  <si>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</si>
  <si>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</si>
  <si>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</si>
  <si>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</si>
  <si>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</si>
  <si>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</si>
  <si>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</si>
  <si>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</si>
  <si>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</si>
  <si>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</si>
  <si>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</si>
  <si>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</si>
  <si>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</si>
  <si>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</si>
  <si>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</si>
  <si>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</si>
  <si>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</si>
  <si>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</si>
  <si>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</si>
  <si>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</si>
  <si>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</si>
  <si>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</si>
  <si>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</si>
  <si>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</si>
  <si>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</si>
  <si>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</si>
  <si>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</si>
  <si>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</si>
  <si>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</si>
  <si>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</si>
  <si>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</si>
  <si>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</si>
  <si>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</si>
  <si>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</si>
  <si>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</si>
  <si>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</si>
  <si>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</si>
  <si>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</si>
  <si>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</si>
  <si>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</si>
  <si>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</si>
  <si>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</si>
  <si>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</si>
  <si>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</si>
  <si>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</si>
  <si>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</si>
  <si>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</si>
  <si>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</si>
  <si>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</si>
  <si>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</si>
  <si>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</si>
  <si>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</si>
  <si>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</si>
  <si>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</si>
  <si>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</si>
  <si>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</si>
  <si>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</si>
  <si>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</si>
  <si>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</si>
  <si>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</si>
  <si>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</si>
  <si>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</si>
  <si>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</si>
  <si>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</si>
  <si>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</si>
  <si>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</si>
  <si>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</si>
  <si>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</si>
  <si>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</si>
  <si>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</si>
  <si>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</si>
  <si>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</si>
  <si>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</si>
  <si>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</si>
  <si>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</si>
  <si>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</si>
  <si>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</si>
  <si>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</si>
  <si>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</si>
  <si>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</si>
  <si>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</si>
  <si>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</si>
  <si>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</si>
  <si>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</si>
  <si>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</si>
  <si>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</si>
  <si>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</si>
  <si>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</si>
  <si>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</si>
  <si>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</si>
  <si>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</si>
  <si>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</si>
  <si>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</si>
  <si>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</si>
  <si>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</si>
  <si>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</si>
  <si>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</si>
  <si>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</si>
  <si>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</si>
  <si>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</si>
  <si>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</si>
  <si>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</si>
  <si>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</si>
  <si>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</si>
  <si>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</si>
  <si>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</si>
  <si>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</si>
  <si>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</si>
  <si>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</si>
  <si>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</si>
  <si>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</si>
  <si>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</si>
  <si>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</si>
  <si>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</si>
  <si>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</si>
  <si>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</si>
  <si>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</si>
  <si>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</si>
  <si>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</si>
  <si>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</si>
  <si>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</si>
  <si>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</si>
  <si>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</si>
  <si>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</si>
  <si>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</si>
  <si>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</si>
  <si>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</si>
  <si>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</si>
  <si>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</si>
  <si>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</si>
  <si>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</si>
  <si>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</si>
  <si>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</si>
  <si>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</si>
  <si>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</si>
  <si>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</si>
  <si>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</si>
  <si>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</si>
  <si>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</si>
  <si>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</si>
  <si>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</si>
  <si>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</si>
  <si>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</si>
  <si>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</si>
  <si>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</si>
  <si>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</si>
  <si>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</si>
  <si>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</si>
  <si>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</si>
  <si>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</si>
  <si>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</si>
  <si>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</si>
  <si>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</si>
  <si>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</si>
  <si>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</si>
  <si>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</si>
  <si>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</si>
  <si>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</si>
  <si>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</si>
  <si>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</si>
  <si>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</si>
  <si>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</si>
  <si>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</si>
  <si>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</si>
  <si>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</si>
  <si>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</si>
  <si>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</si>
  <si>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</si>
  <si>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</si>
  <si>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</si>
  <si>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</si>
  <si>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</si>
  <si>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</si>
  <si>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</si>
  <si>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</si>
  <si>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</si>
  <si>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</si>
  <si>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Муниципальная программа "Развитие местного самоуправления в МО "Красноборский муниципальный район"  и поддержка социально ориентированных некоммерческих организаций на 2014-2020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</si>
  <si>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</si>
  <si>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</si>
  <si>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</si>
  <si>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</si>
  <si>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</si>
  <si>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Непрограммные расходы в области нацинальной экономики</t>
  </si>
  <si>
    <t>Непрограммные расходы в области транспорта</t>
  </si>
  <si>
    <t>Непрограммные расходы в области дорожного хозяйства (дорожные фонды)</t>
  </si>
  <si>
    <t>Непрограммные расходы в области социальной политики</t>
  </si>
  <si>
    <t>Подпрограмма «Поддержка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</si>
  <si>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</si>
  <si>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</si>
  <si>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</si>
  <si>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Приложение № 5</t>
  </si>
  <si>
    <t>Непрограмные расходы в области образования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</si>
  <si>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</si>
  <si>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Непрограмные расходы в области культуры</t>
  </si>
  <si>
    <t>Непрограммные расходы в области жилищно-коммунального хозяйства</t>
  </si>
  <si>
    <t>Муниципальная программа "Развитие энергетики, связи и жилищно-коммунального хозяйства Красноборского района (2014-2020 годы)"</t>
  </si>
  <si>
    <t>Подпрограмма "Формирование и реализация муниципальной политики в сфере энергетики, связи, жилищно-коммунального хозяйства и энергосбережения Красноборского района (2014-2020 годы)"</t>
  </si>
  <si>
    <t>% исполнения</t>
  </si>
  <si>
    <t>Исполнено, т.р.</t>
  </si>
  <si>
    <t>01 0 0000</t>
  </si>
  <si>
    <t>01 1 0000</t>
  </si>
  <si>
    <t>01 2 0000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</si>
  <si>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</si>
  <si>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</si>
  <si>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</si>
  <si>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</si>
  <si>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</si>
  <si>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</si>
  <si>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</si>
  <si>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</si>
  <si>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</si>
  <si>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</si>
  <si>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</si>
  <si>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</si>
  <si>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</si>
  <si>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</si>
  <si>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</si>
  <si>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</si>
  <si>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</si>
  <si>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</si>
  <si>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</si>
  <si>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</si>
  <si>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</si>
  <si>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</si>
  <si>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</si>
  <si>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</si>
  <si>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</si>
  <si>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</si>
  <si>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</si>
  <si>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61 0 0000</t>
  </si>
  <si>
    <t>61 1 0000</t>
  </si>
  <si>
    <t>62 0 0000</t>
  </si>
  <si>
    <t>62 1 0000</t>
  </si>
  <si>
    <t>62 2 0000</t>
  </si>
  <si>
    <t>64 0 0000</t>
  </si>
  <si>
    <t>64 1 0000</t>
  </si>
  <si>
    <t>64 2 0000</t>
  </si>
  <si>
    <t>64 3 0000</t>
  </si>
  <si>
    <t>65 0 0000</t>
  </si>
  <si>
    <t>68 0 0000</t>
  </si>
  <si>
    <t>70 0 0000</t>
  </si>
  <si>
    <t>Обеспечение деятельности учреждений общего образования</t>
  </si>
  <si>
    <t>Обеспечение деятельности дошкольных образовательных учреждений</t>
  </si>
  <si>
    <t>Обеспечение деятельности учреждений дополнительного образования детей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</si>
  <si>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</si>
  <si>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</si>
  <si>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</si>
  <si>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</si>
  <si>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01 3 0000</t>
  </si>
  <si>
    <t>Подрограмма "Патриотическое воспитание и допризывная подготовка граждан Красноборского района на 2014-2020 годы"</t>
  </si>
  <si>
    <t>57 0 0000</t>
  </si>
  <si>
    <t>Проведение выборов и референдумов</t>
  </si>
  <si>
    <t>06 1 0000</t>
  </si>
  <si>
    <t>06 2 0000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</si>
  <si>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</si>
  <si>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</si>
  <si>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Муниципальная программа "Культура и туризм в МО "Красноборский муниципальный район" на 2017 - 2020 годы"</t>
  </si>
  <si>
    <t>Подпрограмма "Культура в МО "Красноборский муниципальный район на 2017 - 2020 годы"</t>
  </si>
  <si>
    <t>Подпрограмма "Туризм в МО "Красноборский муниципальный район на 2017 - 2019 годы"</t>
  </si>
  <si>
    <t>09 0 0000</t>
  </si>
  <si>
    <t>Муниципальная программа "Профилактика правонарушений в МО "Красноборский муниципальный район" на 2017-2020 годы"</t>
  </si>
  <si>
    <t>Муниципальная программа "Развитие торговли в МО "Красноборский муниципальный район" (2015-2020 годы)"</t>
  </si>
  <si>
    <t>13 0 0000</t>
  </si>
  <si>
    <t>14 3 0000</t>
  </si>
  <si>
    <t>Подпрограмма "Энергосбережение и повышение энергетической эффективности Красноборского района (2014 - 2020 годы)"</t>
  </si>
  <si>
    <t>16 0 0000</t>
  </si>
  <si>
    <t>16 1 0000</t>
  </si>
  <si>
    <t>16 2 0000</t>
  </si>
  <si>
    <t>16 3 0000</t>
  </si>
  <si>
    <t>Муниципальная программа "Развитие транспортной системы Красноборского района (2017-2020 годы)"</t>
  </si>
  <si>
    <t>63 0 0000</t>
  </si>
  <si>
    <t>63 3 0000</t>
  </si>
  <si>
    <t>Непрограммные расходы в благоустройства</t>
  </si>
  <si>
    <t>Муниципальная программа "Устойчивое развитие сельских терриорий в МО "Красноборский муниципальный район" (2014-2020 годы)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</si>
  <si>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</si>
  <si>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Муниципальная программа "Управление муниципальными финансами в МО "Красноборский муниципальный район" (2018-2020 годы)</t>
  </si>
  <si>
    <t>Подпрограмма "Организация и обеспечение бюджетного процесса в МО "Красноборский муниципальный район"  (2018-2020 годы)</t>
  </si>
  <si>
    <t>Подпрограмма "Управление муниципальным долгом"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</si>
  <si>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</si>
  <si>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17 0 0000</t>
  </si>
  <si>
    <t>Муниципальная программа "Формирование современной городской среды на территории Красноборского района 2018-2022 годы"</t>
  </si>
  <si>
    <t>11 0 0000</t>
  </si>
  <si>
    <t>Муниципальная программа "Развитие жилищного строительства в МО "Красноборский муниципальный район" на 2019-2024 годы"</t>
  </si>
  <si>
    <t>Подпрограмма "Формирование и реализация муниципальной политики в сфере дорожного хозяйства" (2017-2020 годы)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</si>
  <si>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</si>
  <si>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Подпрограмма "Развитие общественного пассажирского транспорта и транспортной инфраструктурпы Красноборского района" (2017-2020 годы)</t>
  </si>
  <si>
    <t>Обеспечение деятьельности домов культуры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</si>
  <si>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</si>
  <si>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</si>
  <si>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</si>
  <si>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</si>
  <si>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</si>
  <si>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</si>
  <si>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</si>
  <si>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</si>
  <si>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</si>
  <si>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Подпрограмма "Создание и развитие инфраструктуры на сельских территориях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</si>
  <si>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</si>
  <si>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</si>
  <si>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</si>
  <si>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"Комплексное развитие систем коммунальной инфраструктуры в Красноборском муниципальном районе (2020-2030 гг.)</t>
  </si>
  <si>
    <t>Подпрограмма "Развитие системы дошкольного и общего образования с 2020 по 2022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</si>
  <si>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</si>
  <si>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отдыха и оздаровления детей с 2020 по 2022 годы"</t>
  </si>
  <si>
    <t>Подпрограмма "Развитие системы дополнительного образования с 2020 по 2022годы"</t>
  </si>
  <si>
    <t>Подпрограмма "Создание условий для инклюзивного образования с 2020 по 2022 годы"</t>
  </si>
  <si>
    <t>Отчет об исполнении расходов бюджета муниципального района по муниципальным программам  и непрограммным направлениям деятельности за 1 полугодие 2020 года</t>
  </si>
  <si>
    <t>от 23   июля  2020 года № 410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</si>
</sst>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left" vertical="center" wrapText="1"/>
    </xf>
    <xf numFmtId="0" fontId="12" fillId="3" borderId="12" xfId="1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5" t="s">
        <v>230</v>
      </c>
      <c r="B4" s="106"/>
      <c r="C4" s="106"/>
      <c r="D4" s="106"/>
      <c r="E4" s="106"/>
      <c r="F4" s="106"/>
      <c r="G4" s="106"/>
      <c r="H4" s="106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680</v>
      </c>
      <c r="B7" s="47" t="s">
        <v>681</v>
      </c>
      <c r="C7" s="47" t="s">
        <v>682</v>
      </c>
      <c r="D7" s="107" t="s">
        <v>679</v>
      </c>
      <c r="E7" s="107"/>
      <c r="F7" s="107"/>
      <c r="G7" s="48" t="s">
        <v>202</v>
      </c>
      <c r="H7" s="44" t="s">
        <v>376</v>
      </c>
    </row>
    <row r="8" spans="1:9" s="7" customFormat="1" ht="9.75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5.5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8.25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5.5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5.5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1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5.5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5.5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1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5.5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5.5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1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5.5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5.5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5.5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5.5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8.25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5.5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1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5.5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5.5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5.5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8.25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5.5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5.5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38.25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5.5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5.5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8.25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5.5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5.5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5.5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5.5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5.5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8.25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5.5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5.5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5.5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1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5.5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5.5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5.5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5.5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8.25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5.5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1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5.5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5.5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5.5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5.5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5.5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5.5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5.5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1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5.5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5.5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5.5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5.5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5.5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5.5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1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5.5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1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5.5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1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5.5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5.5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5.5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5.5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8.25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5.5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8.25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8.25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5.5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5.5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8.25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5.5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5.5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5.5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5.5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5.5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3.75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5.5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5.5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5.5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5.5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5.5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5.5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5.5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5.5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5.5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5.5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5.5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5.5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1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5.5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5.5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5.5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5.5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5.5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5.5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1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5.5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5.5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5.5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8.25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5.5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5.5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1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5.5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5.5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5.5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5.5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5.5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8.25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5.5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5.5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5.5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5.5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5.5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5.5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5.5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5.5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1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5.5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5.5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5.5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5.5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5.5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5.5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5.5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5.5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8.25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5.5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5.5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5.5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5.5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8.25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5.5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5.5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5.5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5.5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8.25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5.5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1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5.5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5.5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5.5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5.5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5.5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8.25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8.25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5.5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8.25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8.25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38.25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1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8.25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5.5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8.25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5.5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5.5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5.5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5.5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5.5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5.5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5.5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8.25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5.5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5.5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5.5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8.25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5.5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5.5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8.25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5.5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5.5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8.25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5.5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5.5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5.5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5.5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5.5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1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5.5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5.5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5.5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8.25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5.5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1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5.5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5.5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5.5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5.5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1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5.5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5.5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5.5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5.5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5.5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1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5.5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5.5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5.5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8.25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5.5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5.5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5.5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1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5.5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5.5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5.5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5.5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5.5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5.5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5.5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1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5.5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5.5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5.5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8.25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8.25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5.5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8.25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5.5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5.5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8.25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5.5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1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5.5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5.5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5.5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5.5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5.5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5.5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5.5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5.5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1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5.5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5.5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5.5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5.5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5.5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5.5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8.25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5.5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5.5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5.5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5.5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5.5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8.25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5.5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5.5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5.5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1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5.5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5.5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5.5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5.5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5.5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8.25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5.5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5.5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5.5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5.5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5.5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5.5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5.5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5.5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5.5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5.5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8.25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5.5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8.25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5.5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5.5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5.5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5.5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5.5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5.5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5.5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5.5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5.5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8.25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5.5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1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5.5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1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5.5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1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5.5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1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5.5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8.25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5.5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5.5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5.5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5.5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5.5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1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5.5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5.5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5.5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5.5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5.5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1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5.5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5.5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5.5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8.25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5.5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8.25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5.5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5.5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5.5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5.5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5.5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5.5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5.5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5.5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5.5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5.5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5.5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5.5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5.5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5.5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5.5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5.5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1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5.5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5.5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5.5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5.5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5.5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5.5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5.5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5.5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5.5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8.25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5.5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5.5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5.5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5.5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5.5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5.5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5.5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5.5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5.5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5.5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5.5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5.5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5.5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5.5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8.25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5.5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1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5.5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5.5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5.5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5.5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8.25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5.5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8.25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5.5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1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5.5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2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5.5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89.25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5.5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5.5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5.5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5.5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5.5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1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5.5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5.5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5.5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5.5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8.25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5.5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5.5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5.5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5.5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5.5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5.5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5.5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5.5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8.25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5.5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5.5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5.5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5.5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8.25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5.5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1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5.5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5.5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5.5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5.5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5.5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5.5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8.25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6.5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5.5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5.5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5.5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1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5.5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5.5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5.5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5.5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8.25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8.25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5.5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5.5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5.5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5.5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5.5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8.25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5.5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5.5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5.5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1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5.5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5.5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5.5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5.5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5.5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5.5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5.5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5.5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5.5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5.5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5.5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8.25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1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5.5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5.5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5.5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8.25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5.5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5.5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8.25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5.5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1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8.25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5.5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5.5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8.25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5.5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5.5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5.5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5.5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8.25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5.5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5.5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5.5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5.5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5.5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5.5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5.5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5.5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5.5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8.25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5.5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5.5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1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1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5.5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5.5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5.5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3.75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5.5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5.5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5.5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5.5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5.5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5.5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5.5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5.5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5.5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5.5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5.5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1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5.5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5.5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5.5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5.5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5.5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5.5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5.5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5.5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5.5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1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1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5.5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5.5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5.5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3.75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8.25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5.5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5.5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5.5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5.5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5.5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5.5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1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5.5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5.5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5.5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5.5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8.25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5.5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5.5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5.5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5.5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5.5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5.5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5.5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1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5.5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5.5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5.5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5.5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1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5.5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5.5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5.5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5.5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1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5.5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5.5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1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1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1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5.5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5.5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5.5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5.5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5.5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5.5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5.5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5.5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3.75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8.25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5.5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5.5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5.5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5.5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5.5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8.25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5.5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5.5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5.5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5.5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8.25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1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1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1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5.5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5.5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8.25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8.25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8.25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5.5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5.5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8.25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1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8.25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8.25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5.5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5.5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8.25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8.25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5.5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1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5.5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5.5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5.5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5.5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1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5.5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5.5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5.5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5.5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5.5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5.5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5.5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5.5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5.5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5.5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5.5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5.5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5.5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5.5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5.5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3.75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6.5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5.5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5.5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89.25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5.5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5.5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5.5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5.5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5.5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1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5.5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1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5.5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5.5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5.5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5.5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5.5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1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5.5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5.5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5.5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5.5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5.5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5.5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5.5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5.5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3.75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8.25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5.5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1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5.5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5.5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1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1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5.5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5.5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1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5.5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5.5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5.5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5.5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5.5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5.5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8.25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5.5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5.5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1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51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8.25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51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8.25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5.5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5.5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8.25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8.25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5.5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5.5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5.5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5.5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1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5.5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5.5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5.5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3.75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1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1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8.25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5.5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8.25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1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5.5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5.5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1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38.25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5.5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5.5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5.5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5.5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5.5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5.5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8.25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5.5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5.5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8.25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8.25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5.5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5.5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1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5.5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5.5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5.5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5.5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5.5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5.5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8.25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5.5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8.25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5.5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1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5.5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5.5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5.5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1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8.25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5.5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8.25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8.25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5.5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5.5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1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8.25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4"/>
  <sheetViews>
    <sheetView tabSelected="1" topLeftCell="C1" zoomScaleNormal="100" zoomScaleSheetLayoutView="100" workbookViewId="0">
      <selection activeCell="C12" sqref="C12"/>
    </sheetView>
  </sheetViews>
  <sheetFormatPr defaultRowHeight="12.75"/>
  <cols>
    <col min="1" max="1" width="0.28515625" style="50" hidden="1" customWidth="1"/>
    <col min="2" max="2" width="10.5703125" style="49" hidden="1" customWidth="1"/>
    <col min="3" max="3" width="101.5703125" style="50" customWidth="1"/>
    <col min="4" max="4" width="12.5703125" style="50" customWidth="1"/>
    <col min="5" max="5" width="11.5703125" style="60" customWidth="1"/>
    <col min="6" max="6" width="10.5703125" style="50" customWidth="1"/>
    <col min="7" max="7" width="0.140625" style="60" hidden="1" customWidth="1"/>
    <col min="8" max="8" width="11.5703125" style="50" hidden="1" customWidth="1"/>
    <col min="9" max="9" width="0.28515625" style="50" hidden="1" customWidth="1"/>
    <col min="10" max="10" width="12.140625" style="50" hidden="1" customWidth="1"/>
    <col min="11" max="11" width="14.42578125" style="50" customWidth="1"/>
    <col min="12" max="13" width="12.85546875" style="50" customWidth="1"/>
    <col min="14" max="16384" width="9.140625" style="50"/>
  </cols>
  <sheetData>
    <row r="1" spans="2:10" ht="15">
      <c r="C1" s="110" t="s">
        <v>724</v>
      </c>
      <c r="D1" s="110"/>
      <c r="E1" s="110"/>
      <c r="F1" s="110"/>
      <c r="G1" s="51"/>
      <c r="J1" s="70"/>
    </row>
    <row r="2" spans="2:10" ht="15">
      <c r="C2" s="100"/>
      <c r="D2" s="100"/>
      <c r="E2" s="100"/>
      <c r="F2" s="99" t="s">
        <v>779</v>
      </c>
      <c r="G2" s="51"/>
      <c r="J2" s="71"/>
    </row>
    <row r="3" spans="2:10" ht="15">
      <c r="C3" s="100"/>
      <c r="D3" s="100"/>
      <c r="E3" s="100"/>
      <c r="F3" s="99" t="s">
        <v>780</v>
      </c>
      <c r="G3" s="100"/>
      <c r="J3" s="71"/>
    </row>
    <row r="4" spans="2:10" ht="15">
      <c r="C4" s="100"/>
      <c r="D4" s="100"/>
      <c r="E4" s="100"/>
      <c r="F4" s="99" t="s">
        <v>841</v>
      </c>
      <c r="G4" s="100"/>
      <c r="J4" s="71"/>
    </row>
    <row r="5" spans="2:10" ht="17.25" customHeight="1">
      <c r="C5" s="100"/>
      <c r="D5" s="100"/>
      <c r="E5" s="100"/>
      <c r="F5" s="99"/>
      <c r="G5" s="100"/>
      <c r="J5" s="71"/>
    </row>
    <row r="6" spans="2:10" s="62" customFormat="1" ht="15.75" hidden="1">
      <c r="B6" s="49"/>
      <c r="C6" s="109"/>
      <c r="D6" s="109"/>
      <c r="E6" s="109"/>
      <c r="F6" s="109"/>
      <c r="G6" s="81"/>
      <c r="H6" s="81"/>
      <c r="I6" s="81"/>
      <c r="J6" s="81"/>
    </row>
    <row r="7" spans="2:10" ht="33" customHeight="1">
      <c r="C7" s="108" t="s">
        <v>840</v>
      </c>
      <c r="D7" s="108"/>
      <c r="E7" s="108"/>
      <c r="F7" s="108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781</v>
      </c>
      <c r="E9" s="79" t="s">
        <v>732</v>
      </c>
      <c r="F9" s="74" t="s">
        <v>731</v>
      </c>
      <c r="G9" s="50"/>
    </row>
    <row r="10" spans="2:10" s="78" customFormat="1" ht="10.5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7"/>
      <c r="C12" s="61" t="s">
        <v>700</v>
      </c>
      <c r="D12" s="72">
        <f>D13+D17+D18+D21+D29+D32+D33+D34+D35+D36+D37+D38+D39+D43+D47+D51+D52+D55+D56+D57</f>
        <v>755587.20000000007</v>
      </c>
      <c r="E12" s="72">
        <f>E13+E17+E18+E21+E29+E32+E33+E34+E35+E36+E37+E38+E39+E43+E47+E51+E52+E55+E56+E57</f>
        <v>351134.6</v>
      </c>
      <c r="F12" s="72">
        <f>E12/D12*100</f>
        <v>46.471750712558382</v>
      </c>
      <c r="G12" s="50"/>
      <c r="H12" s="58"/>
      <c r="I12" s="58"/>
    </row>
    <row r="13" spans="2:10" ht="24.75" customHeight="1">
      <c r="B13" s="97" t="s">
        <v>733</v>
      </c>
      <c r="C13" s="75" t="s">
        <v>712</v>
      </c>
      <c r="D13" s="73">
        <f>D14+D15+D16</f>
        <v>1655</v>
      </c>
      <c r="E13" s="73">
        <f>E14+E15+E16</f>
        <v>660.8</v>
      </c>
      <c r="F13" s="73">
        <f>E13/D13*100</f>
        <v>39.927492447129907</v>
      </c>
      <c r="G13" s="50"/>
      <c r="H13" s="58"/>
      <c r="I13" s="58"/>
    </row>
    <row r="14" spans="2:10" s="66" customFormat="1" ht="13.5">
      <c r="B14" s="97" t="s">
        <v>734</v>
      </c>
      <c r="C14" s="82" t="s">
        <v>713</v>
      </c>
      <c r="D14" s="83">
        <v>790</v>
      </c>
      <c r="E14" s="83">
        <v>451.7</v>
      </c>
      <c r="F14" s="83">
        <f t="shared" ref="F14:F84" si="0">E14/D14*100</f>
        <v>57.177215189873422</v>
      </c>
      <c r="H14" s="67"/>
      <c r="I14" s="67"/>
    </row>
    <row r="15" spans="2:10" s="66" customFormat="1" ht="13.5">
      <c r="B15" s="97" t="s">
        <v>735</v>
      </c>
      <c r="C15" s="82" t="s">
        <v>714</v>
      </c>
      <c r="D15" s="83">
        <v>565</v>
      </c>
      <c r="E15" s="83">
        <v>61.4</v>
      </c>
      <c r="F15" s="83">
        <f t="shared" si="0"/>
        <v>10.867256637168142</v>
      </c>
      <c r="H15" s="67"/>
      <c r="I15" s="67"/>
    </row>
    <row r="16" spans="2:10" s="66" customFormat="1" ht="25.5">
      <c r="B16" s="97" t="s">
        <v>782</v>
      </c>
      <c r="C16" s="82" t="s">
        <v>783</v>
      </c>
      <c r="D16" s="83">
        <v>300</v>
      </c>
      <c r="E16" s="83">
        <v>147.69999999999999</v>
      </c>
      <c r="F16" s="83">
        <f t="shared" si="0"/>
        <v>49.233333333333327</v>
      </c>
      <c r="H16" s="67"/>
      <c r="I16" s="67"/>
    </row>
    <row r="17" spans="2:9" ht="25.5">
      <c r="B17" s="97" t="s">
        <v>736</v>
      </c>
      <c r="C17" s="75" t="s">
        <v>715</v>
      </c>
      <c r="D17" s="73">
        <v>1090.8</v>
      </c>
      <c r="E17" s="73">
        <v>1058.4000000000001</v>
      </c>
      <c r="F17" s="73">
        <f t="shared" si="0"/>
        <v>97.029702970297038</v>
      </c>
      <c r="G17" s="50"/>
      <c r="H17" s="58"/>
      <c r="I17" s="58"/>
    </row>
    <row r="18" spans="2:9" ht="25.5">
      <c r="B18" s="97" t="s">
        <v>737</v>
      </c>
      <c r="C18" s="75" t="s">
        <v>710</v>
      </c>
      <c r="D18" s="73">
        <f>D20+D19</f>
        <v>1448.1000000000001</v>
      </c>
      <c r="E18" s="73">
        <f>E20+E19</f>
        <v>1022.2</v>
      </c>
      <c r="F18" s="73">
        <f t="shared" si="0"/>
        <v>70.589047717699046</v>
      </c>
      <c r="G18" s="50"/>
      <c r="H18" s="58"/>
      <c r="I18" s="58"/>
    </row>
    <row r="19" spans="2:9" s="66" customFormat="1" ht="13.5">
      <c r="B19" s="97" t="s">
        <v>738</v>
      </c>
      <c r="C19" s="92" t="s">
        <v>720</v>
      </c>
      <c r="D19" s="83">
        <v>172.7</v>
      </c>
      <c r="E19" s="83">
        <v>0</v>
      </c>
      <c r="F19" s="83">
        <f t="shared" si="0"/>
        <v>0</v>
      </c>
      <c r="H19" s="67"/>
      <c r="I19" s="67"/>
    </row>
    <row r="20" spans="2:9" s="66" customFormat="1" ht="25.5">
      <c r="B20" s="97" t="s">
        <v>739</v>
      </c>
      <c r="C20" s="91" t="s">
        <v>711</v>
      </c>
      <c r="D20" s="83">
        <v>1275.4000000000001</v>
      </c>
      <c r="E20" s="83">
        <v>1022.2</v>
      </c>
      <c r="F20" s="83">
        <f t="shared" si="0"/>
        <v>80.147404735769172</v>
      </c>
      <c r="H20" s="67"/>
      <c r="I20" s="67"/>
    </row>
    <row r="21" spans="2:9" s="62" customFormat="1" ht="27" customHeight="1">
      <c r="B21" s="97" t="s">
        <v>740</v>
      </c>
      <c r="C21" s="75" t="s">
        <v>836</v>
      </c>
      <c r="D21" s="73">
        <f>SUM(D22:D28)</f>
        <v>458052.80000000005</v>
      </c>
      <c r="E21" s="73">
        <f>SUM(E22:E28)</f>
        <v>241109.30000000002</v>
      </c>
      <c r="F21" s="73">
        <f t="shared" si="0"/>
        <v>52.637883667559727</v>
      </c>
      <c r="H21" s="63"/>
      <c r="I21" s="63"/>
    </row>
    <row r="22" spans="2:9" s="66" customFormat="1" ht="13.5">
      <c r="B22" s="97" t="s">
        <v>741</v>
      </c>
      <c r="C22" s="91" t="s">
        <v>835</v>
      </c>
      <c r="D22" s="83">
        <v>390236.7</v>
      </c>
      <c r="E22" s="83">
        <v>214946.1</v>
      </c>
      <c r="F22" s="83">
        <f t="shared" si="0"/>
        <v>55.080954712870422</v>
      </c>
      <c r="H22" s="67"/>
      <c r="I22" s="67"/>
    </row>
    <row r="23" spans="2:9" s="66" customFormat="1" ht="14.25" customHeight="1">
      <c r="B23" s="97" t="s">
        <v>742</v>
      </c>
      <c r="C23" s="91" t="s">
        <v>837</v>
      </c>
      <c r="D23" s="83">
        <v>1922</v>
      </c>
      <c r="E23" s="83">
        <v>0</v>
      </c>
      <c r="F23" s="83">
        <f t="shared" si="0"/>
        <v>0</v>
      </c>
      <c r="H23" s="67"/>
      <c r="I23" s="67"/>
    </row>
    <row r="24" spans="2:9" s="66" customFormat="1" ht="13.5">
      <c r="B24" s="97" t="s">
        <v>743</v>
      </c>
      <c r="C24" s="91" t="s">
        <v>838</v>
      </c>
      <c r="D24" s="83">
        <v>13446</v>
      </c>
      <c r="E24" s="83">
        <v>7512.1</v>
      </c>
      <c r="F24" s="83">
        <f t="shared" si="0"/>
        <v>55.868659824483125</v>
      </c>
      <c r="H24" s="67"/>
      <c r="I24" s="67"/>
    </row>
    <row r="25" spans="2:9" s="66" customFormat="1" ht="25.5">
      <c r="B25" s="97" t="s">
        <v>744</v>
      </c>
      <c r="C25" s="93" t="s">
        <v>788</v>
      </c>
      <c r="D25" s="83">
        <v>9650.4</v>
      </c>
      <c r="E25" s="83">
        <v>4072.8</v>
      </c>
      <c r="F25" s="83">
        <f t="shared" si="0"/>
        <v>42.20343198209401</v>
      </c>
      <c r="H25" s="67"/>
      <c r="I25" s="67"/>
    </row>
    <row r="26" spans="2:9" s="66" customFormat="1" ht="14.25" customHeight="1">
      <c r="B26" s="97" t="s">
        <v>745</v>
      </c>
      <c r="C26" s="90" t="s">
        <v>721</v>
      </c>
      <c r="D26" s="83">
        <v>22405.9</v>
      </c>
      <c r="E26" s="83">
        <v>12364.2</v>
      </c>
      <c r="F26" s="83">
        <f t="shared" si="0"/>
        <v>55.182786676723538</v>
      </c>
      <c r="H26" s="67"/>
      <c r="I26" s="67"/>
    </row>
    <row r="27" spans="2:9" s="66" customFormat="1" ht="14.25" customHeight="1">
      <c r="B27" s="97" t="s">
        <v>789</v>
      </c>
      <c r="C27" s="90" t="s">
        <v>839</v>
      </c>
      <c r="D27" s="83">
        <v>1411.5</v>
      </c>
      <c r="E27" s="83">
        <v>18</v>
      </c>
      <c r="F27" s="83">
        <f t="shared" si="0"/>
        <v>1.2752391073326248</v>
      </c>
      <c r="H27" s="67"/>
      <c r="I27" s="67"/>
    </row>
    <row r="28" spans="2:9" s="66" customFormat="1" ht="14.25" customHeight="1">
      <c r="B28" s="97" t="s">
        <v>821</v>
      </c>
      <c r="C28" s="90" t="s">
        <v>822</v>
      </c>
      <c r="D28" s="83">
        <v>18980.3</v>
      </c>
      <c r="E28" s="83">
        <v>2196.1</v>
      </c>
      <c r="F28" s="83">
        <f t="shared" si="0"/>
        <v>11.570417748929152</v>
      </c>
      <c r="H28" s="67"/>
      <c r="I28" s="67"/>
    </row>
    <row r="29" spans="2:9" s="62" customFormat="1" ht="16.5" customHeight="1">
      <c r="B29" s="97" t="s">
        <v>746</v>
      </c>
      <c r="C29" s="75" t="s">
        <v>790</v>
      </c>
      <c r="D29" s="73">
        <f>SUM(D30:D31)</f>
        <v>122117.6</v>
      </c>
      <c r="E29" s="73">
        <f>SUM(E30:E31)</f>
        <v>69839.899999999994</v>
      </c>
      <c r="F29" s="83">
        <f t="shared" si="0"/>
        <v>57.190691595642228</v>
      </c>
      <c r="H29" s="63"/>
      <c r="I29" s="63"/>
    </row>
    <row r="30" spans="2:9" s="66" customFormat="1" ht="13.5">
      <c r="B30" s="102" t="s">
        <v>786</v>
      </c>
      <c r="C30" s="91" t="s">
        <v>791</v>
      </c>
      <c r="D30" s="83">
        <v>121917.6</v>
      </c>
      <c r="E30" s="83">
        <v>69829.899999999994</v>
      </c>
      <c r="F30" s="83">
        <f t="shared" si="0"/>
        <v>57.276307932570845</v>
      </c>
      <c r="H30" s="67"/>
      <c r="I30" s="67"/>
    </row>
    <row r="31" spans="2:9" s="66" customFormat="1" ht="12.75" customHeight="1">
      <c r="B31" s="102" t="s">
        <v>787</v>
      </c>
      <c r="C31" s="91" t="s">
        <v>792</v>
      </c>
      <c r="D31" s="83">
        <v>200</v>
      </c>
      <c r="E31" s="83">
        <v>10</v>
      </c>
      <c r="F31" s="83">
        <f t="shared" si="0"/>
        <v>5</v>
      </c>
      <c r="H31" s="67"/>
      <c r="I31" s="67"/>
    </row>
    <row r="32" spans="2:9" s="62" customFormat="1" ht="28.5" hidden="1" customHeight="1">
      <c r="B32" s="97"/>
      <c r="C32" s="98"/>
      <c r="D32" s="73"/>
      <c r="E32" s="73"/>
      <c r="F32" s="73"/>
      <c r="H32" s="63"/>
      <c r="I32" s="63"/>
    </row>
    <row r="33" spans="2:9" s="62" customFormat="1" ht="25.5" hidden="1">
      <c r="B33" s="97" t="s">
        <v>747</v>
      </c>
      <c r="C33" s="75" t="s">
        <v>807</v>
      </c>
      <c r="D33" s="73"/>
      <c r="E33" s="73"/>
      <c r="F33" s="73" t="e">
        <f t="shared" si="0"/>
        <v>#DIV/0!</v>
      </c>
      <c r="H33" s="63"/>
      <c r="I33" s="63"/>
    </row>
    <row r="34" spans="2:9" ht="25.5">
      <c r="B34" s="97" t="s">
        <v>793</v>
      </c>
      <c r="C34" s="85" t="s">
        <v>794</v>
      </c>
      <c r="D34" s="73">
        <v>200</v>
      </c>
      <c r="E34" s="73">
        <v>30</v>
      </c>
      <c r="F34" s="73">
        <f t="shared" si="0"/>
        <v>15</v>
      </c>
      <c r="G34" s="50"/>
      <c r="H34" s="58"/>
      <c r="I34" s="58"/>
    </row>
    <row r="35" spans="2:9" ht="25.5">
      <c r="B35" s="97" t="s">
        <v>823</v>
      </c>
      <c r="C35" s="85" t="s">
        <v>824</v>
      </c>
      <c r="D35" s="73">
        <v>5545.9</v>
      </c>
      <c r="E35" s="73">
        <v>3318.8</v>
      </c>
      <c r="F35" s="73">
        <f t="shared" si="0"/>
        <v>59.842406101804947</v>
      </c>
      <c r="G35" s="50"/>
      <c r="H35" s="58"/>
      <c r="I35" s="58"/>
    </row>
    <row r="36" spans="2:9" s="62" customFormat="1" ht="25.5">
      <c r="B36" s="59" t="s">
        <v>815</v>
      </c>
      <c r="C36" s="85" t="s">
        <v>816</v>
      </c>
      <c r="D36" s="73">
        <v>40561.599999999999</v>
      </c>
      <c r="E36" s="73">
        <v>6183</v>
      </c>
      <c r="F36" s="73">
        <f t="shared" si="0"/>
        <v>15.243481519466689</v>
      </c>
      <c r="H36" s="63"/>
      <c r="I36" s="63"/>
    </row>
    <row r="37" spans="2:9" s="62" customFormat="1">
      <c r="B37" s="59" t="s">
        <v>778</v>
      </c>
      <c r="C37" s="85" t="s">
        <v>795</v>
      </c>
      <c r="D37" s="73">
        <v>627.79999999999995</v>
      </c>
      <c r="E37" s="73">
        <v>195.8</v>
      </c>
      <c r="F37" s="73">
        <f t="shared" si="0"/>
        <v>31.188276521185092</v>
      </c>
      <c r="H37" s="63"/>
      <c r="I37" s="63"/>
    </row>
    <row r="38" spans="2:9" s="62" customFormat="1" ht="25.5">
      <c r="B38" s="59" t="s">
        <v>796</v>
      </c>
      <c r="C38" s="85" t="s">
        <v>808</v>
      </c>
      <c r="D38" s="73">
        <v>1238</v>
      </c>
      <c r="E38" s="73">
        <v>255.7</v>
      </c>
      <c r="F38" s="73">
        <f t="shared" si="0"/>
        <v>20.65428109854604</v>
      </c>
      <c r="H38" s="63"/>
      <c r="I38" s="63"/>
    </row>
    <row r="39" spans="2:9" s="62" customFormat="1" ht="25.5">
      <c r="B39" s="59" t="s">
        <v>748</v>
      </c>
      <c r="C39" s="75" t="s">
        <v>809</v>
      </c>
      <c r="D39" s="73">
        <f>D40+D41+D42</f>
        <v>31543.899999999998</v>
      </c>
      <c r="E39" s="73">
        <f>E40+E41+E42</f>
        <v>16489.7</v>
      </c>
      <c r="F39" s="73">
        <f t="shared" si="0"/>
        <v>52.275400315116393</v>
      </c>
      <c r="H39" s="63"/>
      <c r="I39" s="63"/>
    </row>
    <row r="40" spans="2:9" s="66" customFormat="1" ht="25.5">
      <c r="B40" s="59" t="s">
        <v>749</v>
      </c>
      <c r="C40" s="91" t="s">
        <v>810</v>
      </c>
      <c r="D40" s="83">
        <v>8611.7999999999993</v>
      </c>
      <c r="E40" s="83">
        <v>4457.7</v>
      </c>
      <c r="F40" s="83">
        <f t="shared" si="0"/>
        <v>51.762697693861917</v>
      </c>
      <c r="H40" s="67"/>
      <c r="I40" s="67"/>
    </row>
    <row r="41" spans="2:9" s="66" customFormat="1" ht="13.5" hidden="1">
      <c r="B41" s="59" t="s">
        <v>750</v>
      </c>
      <c r="C41" s="91" t="s">
        <v>811</v>
      </c>
      <c r="D41" s="83"/>
      <c r="E41" s="83"/>
      <c r="F41" s="83" t="e">
        <f t="shared" si="0"/>
        <v>#DIV/0!</v>
      </c>
      <c r="H41" s="67"/>
      <c r="I41" s="67"/>
    </row>
    <row r="42" spans="2:9" s="66" customFormat="1" ht="24" customHeight="1">
      <c r="B42" s="59" t="s">
        <v>797</v>
      </c>
      <c r="C42" s="91" t="s">
        <v>812</v>
      </c>
      <c r="D42" s="83">
        <v>22932.1</v>
      </c>
      <c r="E42" s="83">
        <v>12032</v>
      </c>
      <c r="F42" s="83">
        <f t="shared" si="0"/>
        <v>52.46793795596566</v>
      </c>
      <c r="H42" s="67"/>
      <c r="I42" s="67"/>
    </row>
    <row r="43" spans="2:9" s="62" customFormat="1" ht="3.75" hidden="1" customHeight="1">
      <c r="B43" s="59" t="s">
        <v>751</v>
      </c>
      <c r="C43" s="64" t="s">
        <v>729</v>
      </c>
      <c r="D43" s="73">
        <f>D44+D45+D46</f>
        <v>0</v>
      </c>
      <c r="E43" s="73">
        <f>E44+E45+E46</f>
        <v>0</v>
      </c>
      <c r="F43" s="73" t="e">
        <f t="shared" si="0"/>
        <v>#DIV/0!</v>
      </c>
      <c r="H43" s="63"/>
      <c r="I43" s="63"/>
    </row>
    <row r="44" spans="2:9" s="66" customFormat="1" ht="0.75" hidden="1" customHeight="1">
      <c r="B44" s="59" t="s">
        <v>753</v>
      </c>
      <c r="C44" s="92" t="s">
        <v>730</v>
      </c>
      <c r="D44" s="83">
        <v>0</v>
      </c>
      <c r="E44" s="83">
        <v>0</v>
      </c>
      <c r="F44" s="83" t="e">
        <f t="shared" si="0"/>
        <v>#DIV/0!</v>
      </c>
      <c r="H44" s="67"/>
      <c r="I44" s="67"/>
    </row>
    <row r="45" spans="2:9" s="66" customFormat="1" ht="15" hidden="1" customHeight="1">
      <c r="B45" s="59" t="s">
        <v>752</v>
      </c>
      <c r="C45" s="92" t="s">
        <v>798</v>
      </c>
      <c r="D45" s="83"/>
      <c r="E45" s="83"/>
      <c r="F45" s="83" t="e">
        <f t="shared" si="0"/>
        <v>#DIV/0!</v>
      </c>
      <c r="H45" s="67"/>
      <c r="I45" s="67"/>
    </row>
    <row r="46" spans="2:9" s="66" customFormat="1" ht="13.5" hidden="1">
      <c r="B46" s="59"/>
      <c r="C46" s="92"/>
      <c r="D46" s="83"/>
      <c r="E46" s="83"/>
      <c r="F46" s="83" t="e">
        <f t="shared" si="0"/>
        <v>#DIV/0!</v>
      </c>
      <c r="H46" s="67"/>
      <c r="I46" s="67"/>
    </row>
    <row r="47" spans="2:9">
      <c r="B47" s="59" t="s">
        <v>799</v>
      </c>
      <c r="C47" s="64" t="s">
        <v>803</v>
      </c>
      <c r="D47" s="73">
        <f>SUM(D48:D50)</f>
        <v>40997.600000000006</v>
      </c>
      <c r="E47" s="73">
        <f>SUM(E48:E50)</f>
        <v>6531.9</v>
      </c>
      <c r="F47" s="83">
        <f t="shared" si="0"/>
        <v>15.93239604269518</v>
      </c>
      <c r="G47" s="50"/>
      <c r="H47" s="58"/>
      <c r="I47" s="58"/>
    </row>
    <row r="48" spans="2:9" s="66" customFormat="1" ht="13.5">
      <c r="B48" s="101" t="s">
        <v>800</v>
      </c>
      <c r="C48" s="92" t="s">
        <v>817</v>
      </c>
      <c r="D48" s="83">
        <v>857.3</v>
      </c>
      <c r="E48" s="83">
        <v>382</v>
      </c>
      <c r="F48" s="83">
        <f t="shared" si="0"/>
        <v>44.558497608771731</v>
      </c>
      <c r="H48" s="67"/>
      <c r="I48" s="67"/>
    </row>
    <row r="49" spans="2:9" s="66" customFormat="1" ht="24">
      <c r="B49" s="101" t="s">
        <v>801</v>
      </c>
      <c r="C49" s="92" t="s">
        <v>818</v>
      </c>
      <c r="D49" s="83">
        <v>36023.9</v>
      </c>
      <c r="E49" s="83">
        <v>4699.8</v>
      </c>
      <c r="F49" s="83">
        <f t="shared" si="0"/>
        <v>13.046338680709196</v>
      </c>
      <c r="H49" s="67"/>
      <c r="I49" s="67"/>
    </row>
    <row r="50" spans="2:9" s="66" customFormat="1" ht="24">
      <c r="B50" s="101" t="s">
        <v>802</v>
      </c>
      <c r="C50" s="92" t="s">
        <v>819</v>
      </c>
      <c r="D50" s="83">
        <v>4116.3999999999996</v>
      </c>
      <c r="E50" s="83">
        <v>1450.1</v>
      </c>
      <c r="F50" s="83">
        <f t="shared" si="0"/>
        <v>35.227383150325529</v>
      </c>
      <c r="H50" s="67"/>
      <c r="I50" s="67"/>
    </row>
    <row r="51" spans="2:9" ht="17.25" customHeight="1">
      <c r="B51" s="59" t="s">
        <v>813</v>
      </c>
      <c r="C51" s="64" t="s">
        <v>814</v>
      </c>
      <c r="D51" s="103">
        <v>3247.4</v>
      </c>
      <c r="E51" s="103">
        <v>240</v>
      </c>
      <c r="F51" s="103">
        <f>E51/D51*100</f>
        <v>7.3905278068608737</v>
      </c>
      <c r="G51" s="50"/>
      <c r="H51" s="58"/>
      <c r="I51" s="58"/>
    </row>
    <row r="52" spans="2:9" ht="24">
      <c r="B52" s="59" t="s">
        <v>825</v>
      </c>
      <c r="C52" s="64" t="s">
        <v>828</v>
      </c>
      <c r="D52" s="103">
        <f>SUM(D53:D54)</f>
        <v>30861.5</v>
      </c>
      <c r="E52" s="103">
        <f>SUM(E53:E54)</f>
        <v>0</v>
      </c>
      <c r="F52" s="103">
        <f t="shared" ref="F52:F54" si="1">E52/D52*100</f>
        <v>0</v>
      </c>
      <c r="G52" s="50"/>
      <c r="H52" s="58"/>
      <c r="I52" s="58"/>
    </row>
    <row r="53" spans="2:9" s="68" customFormat="1">
      <c r="B53" s="101" t="s">
        <v>826</v>
      </c>
      <c r="C53" s="92" t="s">
        <v>829</v>
      </c>
      <c r="D53" s="104">
        <v>9354</v>
      </c>
      <c r="E53" s="104">
        <v>0</v>
      </c>
      <c r="F53" s="104">
        <f t="shared" si="1"/>
        <v>0</v>
      </c>
      <c r="H53" s="69"/>
      <c r="I53" s="69"/>
    </row>
    <row r="54" spans="2:9" s="68" customFormat="1">
      <c r="B54" s="101" t="s">
        <v>827</v>
      </c>
      <c r="C54" s="92" t="s">
        <v>830</v>
      </c>
      <c r="D54" s="104">
        <v>21507.5</v>
      </c>
      <c r="E54" s="104">
        <v>0</v>
      </c>
      <c r="F54" s="104">
        <f t="shared" si="1"/>
        <v>0</v>
      </c>
      <c r="H54" s="69"/>
      <c r="I54" s="69"/>
    </row>
    <row r="55" spans="2:9" s="62" customFormat="1" ht="25.5">
      <c r="B55" s="59" t="s">
        <v>754</v>
      </c>
      <c r="C55" s="75" t="s">
        <v>709</v>
      </c>
      <c r="D55" s="73">
        <v>6882.2</v>
      </c>
      <c r="E55" s="73">
        <v>3487</v>
      </c>
      <c r="F55" s="73">
        <f t="shared" si="0"/>
        <v>50.666937897765251</v>
      </c>
      <c r="H55" s="63"/>
      <c r="I55" s="63"/>
    </row>
    <row r="56" spans="2:9" s="62" customFormat="1" ht="38.25">
      <c r="B56" s="59" t="s">
        <v>831</v>
      </c>
      <c r="C56" s="75" t="s">
        <v>833</v>
      </c>
      <c r="D56" s="73">
        <v>5709</v>
      </c>
      <c r="E56" s="73">
        <v>12.6</v>
      </c>
      <c r="F56" s="73">
        <f t="shared" si="0"/>
        <v>0.2207041513399895</v>
      </c>
      <c r="H56" s="63"/>
      <c r="I56" s="63"/>
    </row>
    <row r="57" spans="2:9" s="62" customFormat="1" ht="25.5">
      <c r="B57" s="59" t="s">
        <v>832</v>
      </c>
      <c r="C57" s="75" t="s">
        <v>834</v>
      </c>
      <c r="D57" s="73">
        <v>3808</v>
      </c>
      <c r="E57" s="73">
        <v>699.5</v>
      </c>
      <c r="F57" s="73">
        <f t="shared" si="0"/>
        <v>18.369222689075631</v>
      </c>
      <c r="H57" s="63"/>
      <c r="I57" s="63"/>
    </row>
    <row r="58" spans="2:9" ht="6" customHeight="1">
      <c r="B58" s="59"/>
      <c r="C58" s="65"/>
      <c r="D58" s="73"/>
      <c r="E58" s="73"/>
      <c r="F58" s="73"/>
      <c r="G58" s="50"/>
      <c r="H58" s="58"/>
      <c r="I58" s="58"/>
    </row>
    <row r="59" spans="2:9">
      <c r="B59" s="59"/>
      <c r="C59" s="61" t="s">
        <v>701</v>
      </c>
      <c r="D59" s="72">
        <f>D60+D61+D64+D65+D66+D71+D82+D68+D69+D76+D83+D80+D74+D67</f>
        <v>51985.599999999999</v>
      </c>
      <c r="E59" s="72">
        <f>E60+E61+E64+E65+E66+E71+E82+E68+E69+E76+E83+E80+E74+E67</f>
        <v>29137.200000000001</v>
      </c>
      <c r="F59" s="72">
        <f t="shared" si="0"/>
        <v>56.048598073312618</v>
      </c>
      <c r="G59" s="50"/>
      <c r="H59" s="58"/>
      <c r="I59" s="58"/>
    </row>
    <row r="60" spans="2:9">
      <c r="B60" s="59" t="s">
        <v>755</v>
      </c>
      <c r="C60" s="75" t="s">
        <v>702</v>
      </c>
      <c r="D60" s="73">
        <v>1930.7</v>
      </c>
      <c r="E60" s="73">
        <v>979.6</v>
      </c>
      <c r="F60" s="73">
        <f t="shared" si="0"/>
        <v>50.738074273579528</v>
      </c>
      <c r="G60" s="50"/>
      <c r="H60" s="58"/>
      <c r="I60" s="58"/>
    </row>
    <row r="61" spans="2:9">
      <c r="B61" s="59" t="s">
        <v>756</v>
      </c>
      <c r="C61" s="75" t="s">
        <v>703</v>
      </c>
      <c r="D61" s="73">
        <f>SUM(D62:D63)</f>
        <v>1313.7</v>
      </c>
      <c r="E61" s="73">
        <f>SUM(E62:E63)</f>
        <v>618.6</v>
      </c>
      <c r="F61" s="73">
        <f t="shared" si="0"/>
        <v>47.088376341630514</v>
      </c>
      <c r="G61" s="50"/>
      <c r="H61" s="58"/>
      <c r="I61" s="58"/>
    </row>
    <row r="62" spans="2:9" s="68" customFormat="1" ht="13.5" customHeight="1">
      <c r="B62" s="59" t="s">
        <v>757</v>
      </c>
      <c r="C62" s="82" t="s">
        <v>704</v>
      </c>
      <c r="D62" s="83">
        <v>1034.4000000000001</v>
      </c>
      <c r="E62" s="83">
        <v>482.6</v>
      </c>
      <c r="F62" s="83">
        <f t="shared" si="0"/>
        <v>46.655065738592413</v>
      </c>
      <c r="H62" s="69"/>
      <c r="I62" s="69"/>
    </row>
    <row r="63" spans="2:9" s="68" customFormat="1" ht="14.25" customHeight="1">
      <c r="B63" s="59" t="s">
        <v>758</v>
      </c>
      <c r="C63" s="82" t="s">
        <v>705</v>
      </c>
      <c r="D63" s="83">
        <v>279.3</v>
      </c>
      <c r="E63" s="83">
        <v>136</v>
      </c>
      <c r="F63" s="83">
        <f t="shared" si="0"/>
        <v>48.693161475116362</v>
      </c>
      <c r="H63" s="69"/>
      <c r="I63" s="69"/>
    </row>
    <row r="64" spans="2:9">
      <c r="B64" s="59" t="s">
        <v>759</v>
      </c>
      <c r="C64" s="84" t="s">
        <v>706</v>
      </c>
      <c r="D64" s="73">
        <v>28484.3</v>
      </c>
      <c r="E64" s="73">
        <v>13545.6</v>
      </c>
      <c r="F64" s="73">
        <f t="shared" si="0"/>
        <v>47.554617807002458</v>
      </c>
      <c r="G64" s="50"/>
      <c r="H64" s="58"/>
      <c r="I64" s="58"/>
    </row>
    <row r="65" spans="2:9" s="62" customFormat="1">
      <c r="B65" s="59" t="s">
        <v>760</v>
      </c>
      <c r="C65" s="75" t="s">
        <v>708</v>
      </c>
      <c r="D65" s="73">
        <v>9931</v>
      </c>
      <c r="E65" s="73">
        <v>5197.2</v>
      </c>
      <c r="F65" s="73">
        <f t="shared" si="0"/>
        <v>52.333098378813816</v>
      </c>
      <c r="H65" s="63"/>
      <c r="I65" s="63"/>
    </row>
    <row r="66" spans="2:9" s="62" customFormat="1" ht="13.5" customHeight="1">
      <c r="B66" s="59" t="s">
        <v>761</v>
      </c>
      <c r="C66" s="75" t="s">
        <v>707</v>
      </c>
      <c r="D66" s="73">
        <v>300</v>
      </c>
      <c r="E66" s="73">
        <v>200.9</v>
      </c>
      <c r="F66" s="73">
        <f t="shared" si="0"/>
        <v>66.966666666666669</v>
      </c>
      <c r="H66" s="63"/>
      <c r="I66" s="63"/>
    </row>
    <row r="67" spans="2:9" s="62" customFormat="1" hidden="1">
      <c r="B67" s="59" t="s">
        <v>784</v>
      </c>
      <c r="C67" s="75" t="s">
        <v>785</v>
      </c>
      <c r="D67" s="73"/>
      <c r="E67" s="73"/>
      <c r="F67" s="73" t="e">
        <f t="shared" si="0"/>
        <v>#DIV/0!</v>
      </c>
      <c r="H67" s="63"/>
      <c r="I67" s="63"/>
    </row>
    <row r="68" spans="2:9" s="62" customFormat="1" ht="12" customHeight="1">
      <c r="B68" s="59" t="s">
        <v>762</v>
      </c>
      <c r="C68" s="85" t="s">
        <v>684</v>
      </c>
      <c r="D68" s="73">
        <v>2090</v>
      </c>
      <c r="E68" s="73">
        <v>1620.2</v>
      </c>
      <c r="F68" s="73">
        <f t="shared" si="0"/>
        <v>77.52153110047847</v>
      </c>
      <c r="H68" s="63"/>
      <c r="I68" s="63"/>
    </row>
    <row r="69" spans="2:9" s="62" customFormat="1" ht="13.5" hidden="1" customHeight="1">
      <c r="B69" s="59" t="s">
        <v>763</v>
      </c>
      <c r="C69" s="86" t="s">
        <v>722</v>
      </c>
      <c r="D69" s="73">
        <f>D70</f>
        <v>0</v>
      </c>
      <c r="E69" s="73">
        <f>E70</f>
        <v>0</v>
      </c>
      <c r="F69" s="73" t="e">
        <f t="shared" si="0"/>
        <v>#DIV/0!</v>
      </c>
      <c r="H69" s="63"/>
      <c r="I69" s="63"/>
    </row>
    <row r="70" spans="2:9" s="66" customFormat="1" ht="23.25" hidden="1" customHeight="1">
      <c r="B70" s="59" t="s">
        <v>764</v>
      </c>
      <c r="C70" s="87" t="s">
        <v>723</v>
      </c>
      <c r="D70" s="83"/>
      <c r="E70" s="83"/>
      <c r="F70" s="83" t="e">
        <f t="shared" si="0"/>
        <v>#DIV/0!</v>
      </c>
      <c r="H70" s="67"/>
      <c r="I70" s="67"/>
    </row>
    <row r="71" spans="2:9" s="62" customFormat="1" hidden="1">
      <c r="B71" s="59" t="s">
        <v>765</v>
      </c>
      <c r="C71" s="75" t="s">
        <v>716</v>
      </c>
      <c r="D71" s="73">
        <f>D72+D73</f>
        <v>0</v>
      </c>
      <c r="E71" s="73">
        <f>E72+E73</f>
        <v>0</v>
      </c>
      <c r="F71" s="73" t="e">
        <f t="shared" si="0"/>
        <v>#DIV/0!</v>
      </c>
      <c r="H71" s="63"/>
      <c r="I71" s="63"/>
    </row>
    <row r="72" spans="2:9" s="66" customFormat="1" ht="13.5" hidden="1">
      <c r="B72" s="59" t="s">
        <v>766</v>
      </c>
      <c r="C72" s="88" t="s">
        <v>717</v>
      </c>
      <c r="D72" s="83"/>
      <c r="E72" s="83"/>
      <c r="F72" s="83" t="e">
        <f t="shared" si="0"/>
        <v>#DIV/0!</v>
      </c>
      <c r="H72" s="67"/>
      <c r="I72" s="67"/>
    </row>
    <row r="73" spans="2:9" s="66" customFormat="1" ht="13.5" hidden="1">
      <c r="B73" s="59" t="s">
        <v>767</v>
      </c>
      <c r="C73" s="88" t="s">
        <v>718</v>
      </c>
      <c r="D73" s="83"/>
      <c r="E73" s="83"/>
      <c r="F73" s="83" t="e">
        <f t="shared" si="0"/>
        <v>#DIV/0!</v>
      </c>
      <c r="H73" s="67"/>
      <c r="I73" s="67"/>
    </row>
    <row r="74" spans="2:9" s="62" customFormat="1" hidden="1">
      <c r="B74" s="59" t="s">
        <v>804</v>
      </c>
      <c r="C74" s="64" t="s">
        <v>728</v>
      </c>
      <c r="D74" s="73">
        <f>D75</f>
        <v>0</v>
      </c>
      <c r="E74" s="73">
        <f>E75</f>
        <v>0</v>
      </c>
      <c r="F74" s="73" t="e">
        <f t="shared" si="0"/>
        <v>#DIV/0!</v>
      </c>
      <c r="H74" s="63"/>
      <c r="I74" s="63"/>
    </row>
    <row r="75" spans="2:9" s="68" customFormat="1" ht="12" hidden="1" customHeight="1">
      <c r="B75" s="101" t="s">
        <v>805</v>
      </c>
      <c r="C75" s="92" t="s">
        <v>806</v>
      </c>
      <c r="D75" s="83"/>
      <c r="E75" s="83"/>
      <c r="F75" s="83" t="e">
        <f t="shared" si="0"/>
        <v>#DIV/0!</v>
      </c>
      <c r="H75" s="69"/>
      <c r="I75" s="69"/>
    </row>
    <row r="76" spans="2:9" s="62" customFormat="1" hidden="1">
      <c r="B76" s="59" t="s">
        <v>768</v>
      </c>
      <c r="C76" s="64" t="s">
        <v>725</v>
      </c>
      <c r="D76" s="73">
        <f>SUM(D77:D79)</f>
        <v>0</v>
      </c>
      <c r="E76" s="73">
        <f>SUM(E77:E79)</f>
        <v>0</v>
      </c>
      <c r="F76" s="73" t="e">
        <f t="shared" si="0"/>
        <v>#DIV/0!</v>
      </c>
      <c r="H76" s="63"/>
      <c r="I76" s="63"/>
    </row>
    <row r="77" spans="2:9" s="62" customFormat="1" hidden="1">
      <c r="B77" s="59" t="s">
        <v>769</v>
      </c>
      <c r="C77" s="92" t="s">
        <v>776</v>
      </c>
      <c r="D77" s="83"/>
      <c r="E77" s="83"/>
      <c r="F77" s="83" t="e">
        <f t="shared" si="0"/>
        <v>#DIV/0!</v>
      </c>
      <c r="H77" s="63"/>
      <c r="I77" s="63"/>
    </row>
    <row r="78" spans="2:9" s="62" customFormat="1" hidden="1">
      <c r="B78" s="59" t="s">
        <v>770</v>
      </c>
      <c r="C78" s="92" t="s">
        <v>775</v>
      </c>
      <c r="D78" s="83"/>
      <c r="E78" s="83"/>
      <c r="F78" s="83" t="e">
        <f t="shared" si="0"/>
        <v>#DIV/0!</v>
      </c>
      <c r="H78" s="63"/>
      <c r="I78" s="63"/>
    </row>
    <row r="79" spans="2:9" s="62" customFormat="1" hidden="1">
      <c r="B79" s="59" t="s">
        <v>771</v>
      </c>
      <c r="C79" s="92" t="s">
        <v>777</v>
      </c>
      <c r="D79" s="83"/>
      <c r="E79" s="83"/>
      <c r="F79" s="83" t="e">
        <f t="shared" si="0"/>
        <v>#DIV/0!</v>
      </c>
      <c r="H79" s="63"/>
      <c r="I79" s="63"/>
    </row>
    <row r="80" spans="2:9" s="62" customFormat="1" hidden="1">
      <c r="B80" s="59" t="s">
        <v>772</v>
      </c>
      <c r="C80" s="94" t="s">
        <v>727</v>
      </c>
      <c r="D80" s="73">
        <f>D81</f>
        <v>0</v>
      </c>
      <c r="E80" s="73">
        <f>E81</f>
        <v>0</v>
      </c>
      <c r="F80" s="73" t="e">
        <f t="shared" si="0"/>
        <v>#DIV/0!</v>
      </c>
      <c r="H80" s="63"/>
      <c r="I80" s="63"/>
    </row>
    <row r="81" spans="2:9" s="62" customFormat="1" hidden="1">
      <c r="B81" s="59"/>
      <c r="C81" s="94" t="s">
        <v>820</v>
      </c>
      <c r="D81" s="73"/>
      <c r="E81" s="73"/>
      <c r="F81" s="73" t="e">
        <f t="shared" si="0"/>
        <v>#DIV/0!</v>
      </c>
      <c r="H81" s="63"/>
      <c r="I81" s="63"/>
    </row>
    <row r="82" spans="2:9" ht="10.5" customHeight="1">
      <c r="B82" s="59" t="s">
        <v>773</v>
      </c>
      <c r="C82" s="89" t="s">
        <v>719</v>
      </c>
      <c r="D82" s="73">
        <v>7935.9</v>
      </c>
      <c r="E82" s="73">
        <v>6975.1</v>
      </c>
      <c r="F82" s="73">
        <f t="shared" si="0"/>
        <v>87.892992603233409</v>
      </c>
      <c r="G82" s="50"/>
      <c r="H82" s="58"/>
      <c r="I82" s="58"/>
    </row>
    <row r="83" spans="2:9" s="62" customFormat="1" hidden="1">
      <c r="B83" s="95" t="s">
        <v>774</v>
      </c>
      <c r="C83" s="64" t="s">
        <v>726</v>
      </c>
      <c r="D83" s="73"/>
      <c r="E83" s="73"/>
      <c r="F83" s="73" t="e">
        <f t="shared" si="0"/>
        <v>#DIV/0!</v>
      </c>
      <c r="H83" s="63"/>
      <c r="I83" s="63"/>
    </row>
    <row r="84" spans="2:9" s="62" customFormat="1">
      <c r="B84" s="96"/>
      <c r="C84" s="61" t="s">
        <v>80</v>
      </c>
      <c r="D84" s="72">
        <f>D12+D59</f>
        <v>807572.8</v>
      </c>
      <c r="E84" s="72">
        <f>E12+E59</f>
        <v>380271.8</v>
      </c>
      <c r="F84" s="72">
        <f t="shared" si="0"/>
        <v>47.088237741538592</v>
      </c>
      <c r="H84" s="63"/>
      <c r="I84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РП ЦС ВР</vt:lpstr>
      <vt:lpstr>к постан.</vt:lpstr>
      <vt:lpstr>Лист2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2020-07-27T05:48:57Z</cp:lastPrinted>
  <dcterms:created xsi:type="dcterms:W3CDTF">2007-08-13T07:10:11Z</dcterms:created>
  <dcterms:modified xsi:type="dcterms:W3CDTF">2020-07-27T05:49:00Z</dcterms:modified>
</cp:coreProperties>
</file>