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" yWindow="90" windowWidth="11355" windowHeight="8790" tabRatio="604" firstSheet="2" activeTab="2"/>
  </bookViews>
  <sheets>
    <sheet name="Лист1" sheetId="4" state="hidden" r:id="rId1"/>
    <sheet name="РП ЦС ВР" sheetId="10" state="hidden" r:id="rId2"/>
    <sheet name="к постан." sheetId="13" r:id="rId3"/>
    <sheet name="Лист2" sheetId="12" r:id="rId4"/>
  </sheets>
  <definedNames>
    <definedName name="_xlnm._FilterDatabase" localSheetId="2" hidden="1">'к постан.'!$D$1:$G$70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постан.'!$C$1:$F$69</definedName>
    <definedName name="_xlnm.Print_Area" localSheetId="1">'РП ЦС ВР'!$A$1:$H$1940</definedName>
  </definedNames>
  <calcPr calcId="125725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E12" i="13"/>
  <c r="E59"/>
  <c r="E29" l="1"/>
  <c r="D15"/>
  <c r="D12" s="1"/>
  <c r="E15"/>
  <c r="F26"/>
  <c r="F18"/>
  <c r="D19" l="1"/>
  <c r="E19"/>
  <c r="D29"/>
  <c r="D37"/>
  <c r="E37"/>
  <c r="D41"/>
  <c r="E41"/>
  <c r="D45"/>
  <c r="E45"/>
  <c r="D50"/>
  <c r="E50"/>
  <c r="D59"/>
  <c r="D57" s="1"/>
  <c r="E57"/>
  <c r="D69" l="1"/>
  <c r="E69"/>
  <c r="F44"/>
  <c r="F54" l="1"/>
  <c r="F55"/>
  <c r="F51"/>
  <c r="F52"/>
  <c r="F33"/>
  <c r="F27"/>
  <c r="F49"/>
  <c r="F25"/>
  <c r="F46"/>
  <c r="F47"/>
  <c r="F48"/>
  <c r="F35"/>
  <c r="F36"/>
  <c r="F32"/>
  <c r="F50" l="1"/>
  <c r="F28"/>
  <c r="F45"/>
  <c r="F65"/>
  <c r="F14" l="1"/>
  <c r="F16"/>
  <c r="F17"/>
  <c r="F20"/>
  <c r="F21"/>
  <c r="F22"/>
  <c r="F23"/>
  <c r="F24"/>
  <c r="F34"/>
  <c r="F38"/>
  <c r="F39"/>
  <c r="F40"/>
  <c r="F42"/>
  <c r="F43"/>
  <c r="F53"/>
  <c r="F58"/>
  <c r="F60"/>
  <c r="F61"/>
  <c r="F62"/>
  <c r="F63"/>
  <c r="F64"/>
  <c r="F66"/>
  <c r="F67"/>
  <c r="F68"/>
  <c r="F59" l="1"/>
  <c r="F41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F37" i="13"/>
  <c r="F15"/>
  <c r="H412" i="10"/>
  <c r="H1940" s="1"/>
  <c r="F19" i="13"/>
  <c r="F13"/>
  <c r="F29"/>
  <c r="F12" l="1"/>
  <c r="F57"/>
  <c r="F69" l="1"/>
</calcChain>
</file>

<file path=xl/sharedStrings.xml><?xml version="1.0" encoding="utf-8"?>
<sst xmlns="http://schemas.openxmlformats.org/spreadsheetml/2006/main" count="10466" uniqueCount="808">
  <si>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</si>
  <si>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</si>
  <si>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</si>
  <si>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</si>
  <si>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</si>
  <si>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</si>
  <si>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</si>
  <si>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</si>
  <si>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</si>
  <si>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</si>
  <si>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</si>
  <si>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</si>
  <si>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</si>
  <si>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</si>
  <si>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</si>
  <si>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</si>
  <si>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</si>
  <si>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</si>
  <si>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</si>
  <si>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</si>
  <si>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</si>
  <si>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</si>
  <si>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</si>
  <si>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</si>
  <si>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</si>
  <si>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</si>
  <si>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</si>
  <si>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</si>
  <si>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</si>
  <si>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</si>
  <si>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</si>
  <si>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</si>
  <si>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</si>
  <si>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</si>
  <si>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</si>
  <si>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</si>
  <si>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</si>
  <si>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</si>
  <si>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</si>
  <si>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</si>
  <si>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</si>
  <si>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</si>
  <si>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</si>
  <si>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</si>
  <si>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</si>
  <si>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</si>
  <si>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</si>
  <si>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</si>
  <si>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</si>
  <si>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</si>
  <si>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</si>
  <si>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</si>
  <si>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</si>
  <si>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</si>
  <si>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</si>
  <si>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</si>
  <si>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</si>
  <si>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</si>
  <si>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</si>
  <si>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</si>
  <si>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</si>
  <si>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</si>
  <si>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</si>
  <si>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</si>
  <si>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</si>
  <si>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</si>
  <si>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</si>
  <si>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</si>
  <si>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</si>
  <si>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</si>
  <si>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</si>
  <si>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</si>
  <si>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</si>
  <si>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</si>
  <si>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</si>
  <si>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</si>
  <si>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</si>
  <si>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</si>
  <si>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</si>
  <si>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</si>
  <si>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</si>
  <si>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</si>
  <si>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</si>
  <si>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</si>
  <si>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</si>
  <si>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</si>
  <si>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</si>
  <si>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</si>
  <si>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</si>
  <si>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</si>
  <si>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</si>
  <si>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</si>
  <si>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</si>
  <si>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</si>
  <si>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</si>
  <si>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</si>
  <si>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</si>
  <si>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</si>
  <si>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</si>
  <si>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</si>
  <si>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</si>
  <si>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</si>
  <si>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</si>
  <si>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</si>
  <si>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</si>
  <si>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</si>
  <si>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</si>
  <si>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</si>
  <si>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</si>
  <si>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</si>
  <si>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</si>
  <si>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</si>
  <si>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</si>
  <si>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</si>
  <si>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</si>
  <si>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</si>
  <si>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</si>
  <si>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</si>
  <si>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</si>
  <si>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</si>
  <si>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</si>
  <si>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</si>
  <si>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</si>
  <si>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</si>
  <si>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</si>
  <si>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</si>
  <si>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</si>
  <si>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</si>
  <si>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</si>
  <si>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</si>
  <si>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</si>
  <si>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</si>
  <si>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</si>
  <si>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</si>
  <si>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</si>
  <si>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</si>
  <si>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</si>
  <si>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</si>
  <si>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</si>
  <si>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</si>
  <si>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</si>
  <si>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</si>
  <si>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</si>
  <si>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</si>
  <si>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</si>
  <si>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</si>
  <si>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</si>
  <si>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</si>
  <si>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</si>
  <si>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</si>
  <si>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</si>
  <si>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</si>
  <si>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</si>
  <si>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</si>
  <si>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</si>
  <si>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</si>
  <si>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</si>
  <si>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</si>
  <si>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</si>
  <si>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</si>
  <si>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</si>
  <si>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</si>
  <si>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</si>
  <si>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</si>
  <si>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</si>
  <si>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</si>
  <si>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</si>
  <si>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</si>
  <si>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</si>
  <si>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</si>
  <si>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</si>
  <si>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</si>
  <si>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</si>
  <si>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</si>
  <si>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</si>
  <si>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</si>
  <si>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</si>
  <si>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</si>
  <si>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</si>
  <si>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</si>
  <si>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</si>
  <si>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</si>
  <si>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</si>
  <si>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</si>
  <si>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</si>
  <si>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</si>
  <si>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</si>
  <si>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</si>
  <si>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</si>
  <si>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</si>
  <si>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</si>
  <si>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</si>
  <si>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</si>
  <si>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</si>
  <si>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</si>
  <si>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</si>
  <si>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</si>
  <si>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</si>
  <si>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</si>
  <si>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</si>
  <si>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</si>
  <si>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</si>
  <si>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</si>
  <si>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</si>
  <si>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</si>
  <si>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</si>
  <si>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</si>
  <si>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</si>
  <si>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</si>
  <si>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</si>
  <si>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</si>
  <si>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</si>
  <si>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</si>
  <si>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</si>
  <si>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</si>
  <si>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</si>
  <si>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</si>
  <si>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</si>
  <si>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</si>
  <si>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</si>
  <si>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</si>
  <si>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</si>
  <si>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</si>
  <si>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</si>
  <si>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</si>
  <si>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</si>
  <si>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</si>
  <si>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</si>
  <si>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</si>
  <si>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</si>
  <si>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</si>
  <si>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</si>
  <si>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</si>
  <si>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</si>
  <si>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</si>
  <si>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</si>
  <si>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</si>
  <si>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</si>
  <si>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</si>
  <si>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</si>
  <si>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</si>
  <si>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</si>
  <si>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</si>
  <si>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</si>
  <si>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</si>
  <si>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</si>
  <si>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</si>
  <si>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</si>
  <si>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</si>
  <si>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</si>
  <si>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</si>
  <si>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</si>
  <si>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</si>
  <si>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</si>
  <si>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</si>
  <si>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</si>
  <si>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</si>
  <si>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</si>
  <si>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</si>
  <si>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</si>
  <si>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</si>
  <si>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</si>
  <si>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</si>
  <si>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</si>
  <si>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</si>
  <si>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</si>
  <si>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</si>
  <si>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</si>
  <si>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</si>
  <si>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</si>
  <si>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</si>
  <si>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</si>
  <si>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</si>
  <si>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</si>
  <si>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</si>
  <si>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</si>
  <si>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</si>
  <si>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</si>
  <si>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</si>
  <si>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</si>
  <si>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</si>
  <si>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</si>
  <si>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</si>
  <si>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</si>
  <si>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</si>
  <si>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</si>
  <si>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</si>
  <si>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</si>
  <si>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</si>
  <si>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</si>
  <si>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</si>
  <si>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</si>
  <si>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</si>
  <si>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</si>
  <si>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</si>
  <si>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</si>
  <si>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</si>
  <si>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</si>
  <si>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</si>
  <si>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</si>
  <si>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</si>
  <si>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</si>
  <si>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</si>
  <si>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</si>
  <si>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</si>
  <si>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</si>
  <si>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</si>
  <si>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</si>
  <si>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</si>
  <si>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</si>
  <si>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</si>
  <si>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</si>
  <si>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</si>
  <si>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</si>
  <si>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</si>
  <si>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</si>
  <si>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</si>
  <si>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</si>
  <si>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</si>
  <si>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</si>
  <si>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</si>
  <si>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</si>
  <si>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</si>
  <si>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</si>
  <si>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</si>
  <si>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</si>
  <si>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</si>
  <si>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</si>
  <si>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</si>
  <si>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</si>
  <si>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</si>
  <si>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</si>
  <si>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</si>
  <si>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</si>
  <si>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</si>
  <si>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</si>
  <si>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</si>
  <si>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</si>
  <si>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</si>
  <si>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</si>
  <si>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</si>
  <si>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</si>
  <si>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</si>
  <si>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</si>
  <si>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</si>
  <si>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</si>
  <si>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</si>
  <si>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</si>
  <si>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</si>
  <si>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</si>
  <si>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</si>
  <si>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</si>
  <si>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</si>
  <si>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</si>
  <si>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</si>
  <si>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</si>
  <si>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</si>
  <si>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</si>
  <si>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</si>
  <si>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</si>
  <si>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</si>
  <si>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</si>
  <si>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</si>
  <si>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</si>
  <si>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</si>
  <si>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</si>
  <si>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</si>
  <si>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</si>
  <si>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</si>
  <si>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</si>
  <si>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</si>
  <si>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</si>
  <si>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</si>
  <si>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</si>
  <si>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</si>
  <si>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</si>
  <si>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</si>
  <si>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</si>
  <si>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</si>
  <si>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</si>
  <si>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</si>
  <si>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</si>
  <si>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</si>
  <si>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</si>
  <si>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</si>
  <si>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</si>
  <si>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</si>
  <si>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</si>
  <si>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</si>
  <si>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</si>
  <si>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</si>
  <si>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</si>
  <si>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</si>
  <si>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</si>
  <si>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</si>
  <si>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</si>
  <si>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</si>
  <si>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</si>
  <si>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</si>
  <si>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</si>
  <si>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</si>
  <si>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</si>
  <si>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</si>
  <si>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</si>
  <si>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</si>
  <si>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</si>
  <si>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</si>
  <si>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</si>
  <si>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</si>
  <si>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</si>
  <si>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</si>
  <si>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</si>
  <si>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</si>
  <si>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</si>
  <si>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</si>
  <si>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</si>
  <si>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</si>
  <si>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</si>
  <si>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</si>
  <si>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</si>
  <si>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</si>
  <si>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</si>
  <si>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</si>
  <si>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</si>
  <si>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</si>
  <si>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</si>
  <si>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</si>
  <si>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</si>
  <si>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</si>
  <si>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</si>
  <si>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</si>
  <si>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</si>
  <si>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</si>
  <si>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</si>
  <si>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</si>
  <si>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</si>
  <si>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</si>
  <si>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</si>
  <si>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</si>
  <si>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</si>
  <si>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</si>
  <si>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</si>
  <si>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</si>
  <si>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</si>
  <si>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</si>
  <si>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</si>
  <si>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</si>
  <si>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</si>
  <si>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</si>
  <si>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</si>
  <si>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</si>
  <si>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</si>
  <si>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</si>
  <si>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</si>
  <si>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</si>
  <si>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</si>
  <si>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</si>
  <si>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</si>
  <si>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</si>
  <si>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</si>
  <si>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</si>
  <si>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</si>
  <si>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</si>
  <si>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</si>
  <si>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</si>
  <si>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</si>
  <si>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</si>
  <si>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</si>
  <si>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</si>
  <si>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</si>
  <si>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</si>
  <si>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</si>
  <si>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</si>
  <si>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</si>
  <si>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</si>
  <si>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</si>
  <si>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</si>
  <si>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</si>
  <si>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</si>
  <si>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</si>
  <si>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</si>
  <si>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</si>
  <si>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</si>
  <si>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</si>
  <si>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</si>
  <si>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</si>
  <si>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</si>
  <si>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</si>
  <si>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</si>
  <si>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</si>
  <si>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</si>
  <si>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</si>
  <si>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</si>
  <si>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</si>
  <si>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</si>
  <si>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</si>
  <si>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</si>
  <si>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</si>
  <si>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</si>
  <si>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</si>
  <si>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</si>
  <si>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</si>
  <si>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</si>
  <si>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</si>
  <si>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</si>
  <si>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</si>
  <si>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</si>
  <si>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</si>
  <si>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</si>
  <si>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</si>
  <si>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</si>
  <si>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</si>
  <si>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</si>
  <si>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</si>
  <si>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</si>
  <si>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</si>
  <si>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</si>
  <si>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</si>
  <si>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</si>
  <si>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</si>
  <si>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</si>
  <si>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</si>
  <si>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</si>
  <si>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</si>
  <si>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</si>
  <si>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</si>
  <si>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</si>
  <si>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</si>
  <si>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</si>
  <si>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</si>
  <si>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</si>
  <si>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</si>
  <si>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</si>
  <si>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</si>
  <si>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</si>
  <si>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</si>
  <si>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</si>
  <si>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</si>
  <si>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</si>
  <si>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</si>
  <si>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</si>
  <si>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</si>
  <si>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</si>
  <si>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</si>
  <si>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</si>
  <si>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</si>
  <si>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</si>
  <si>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</si>
  <si>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</si>
  <si>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</si>
  <si>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</si>
  <si>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</si>
  <si>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</si>
  <si>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</si>
  <si>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</si>
  <si>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</si>
  <si>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</si>
  <si>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</si>
  <si>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</si>
  <si>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</si>
  <si>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</si>
  <si>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</si>
  <si>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</si>
  <si>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</si>
  <si>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</si>
  <si>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</si>
  <si>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</si>
  <si>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</si>
  <si>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</si>
  <si>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</si>
  <si>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</si>
  <si>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</si>
  <si>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</si>
  <si>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</si>
  <si>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</si>
  <si>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</si>
  <si>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</si>
  <si>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</si>
  <si>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</si>
  <si>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</si>
  <si>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</si>
  <si>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</si>
  <si>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</si>
  <si>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</si>
  <si>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</si>
  <si>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</si>
  <si>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</si>
  <si>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</si>
  <si>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</si>
  <si>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</si>
  <si>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</si>
  <si>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</si>
  <si>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</si>
  <si>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</si>
  <si>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</si>
  <si>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</si>
  <si>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</si>
  <si>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</si>
  <si>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</si>
  <si>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</si>
  <si>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</si>
  <si>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</si>
  <si>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</si>
  <si>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</si>
  <si>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</si>
  <si>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</si>
  <si>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</si>
  <si>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</si>
  <si>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</si>
  <si>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</si>
  <si>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</si>
  <si>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</si>
  <si>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</si>
  <si>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</si>
  <si>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</si>
  <si>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</si>
  <si>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</si>
  <si>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</si>
  <si>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</si>
  <si>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</si>
  <si>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</si>
  <si>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</si>
  <si>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</si>
  <si>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</si>
  <si>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</si>
  <si>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</si>
  <si>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</si>
  <si>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</si>
  <si>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</si>
  <si>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</si>
  <si>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</si>
  <si>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</si>
  <si>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</si>
  <si>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</si>
  <si>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</si>
  <si>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</si>
  <si>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</si>
  <si>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</si>
  <si>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</si>
  <si>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</si>
  <si>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</si>
  <si>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</si>
  <si>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</si>
  <si>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</si>
  <si>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</si>
  <si>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</si>
  <si>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</si>
  <si>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</si>
  <si>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</si>
  <si>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</si>
  <si>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</si>
  <si>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</si>
  <si>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</si>
  <si>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</si>
  <si>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</si>
  <si>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</si>
  <si>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</si>
  <si>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</si>
  <si>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</si>
  <si>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</si>
  <si>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</si>
  <si>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</si>
  <si>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</si>
  <si>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</si>
  <si>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</si>
  <si>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</si>
  <si>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</si>
  <si>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</si>
  <si>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</si>
  <si>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</si>
  <si>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</si>
  <si>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</si>
  <si>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</si>
  <si>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</si>
  <si>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</si>
  <si>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</si>
  <si>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</si>
  <si>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</si>
  <si>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</si>
  <si>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</si>
  <si>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</si>
  <si>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</si>
  <si>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</si>
  <si>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</si>
  <si>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</si>
  <si>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</si>
  <si>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</si>
  <si>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</si>
  <si>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</si>
  <si>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</si>
  <si>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</si>
  <si>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</si>
  <si>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</si>
  <si>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</si>
  <si>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</si>
  <si>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</si>
  <si>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</si>
  <si>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</si>
  <si>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</si>
  <si>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</si>
  <si>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</si>
  <si>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</si>
  <si>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</si>
  <si>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</si>
  <si>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</si>
  <si>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</si>
  <si>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</si>
  <si>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</si>
  <si>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</si>
  <si>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</si>
  <si>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</si>
  <si>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</si>
  <si>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</si>
  <si>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</si>
  <si>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Исполнено, т.р.</t>
  </si>
  <si>
    <t>01 0 0000</t>
  </si>
  <si>
    <t>02 0 0000</t>
  </si>
  <si>
    <t>03 0 0000</t>
  </si>
  <si>
    <t>03 1 0000</t>
  </si>
  <si>
    <t>03 2 0000</t>
  </si>
  <si>
    <t>05 0 0000</t>
  </si>
  <si>
    <t>05 1 0000</t>
  </si>
  <si>
    <t>05 2 0000</t>
  </si>
  <si>
    <t>05 3 0000</t>
  </si>
  <si>
    <t>05 4 0000</t>
  </si>
  <si>
    <t>05 5 0000</t>
  </si>
  <si>
    <t>06 0 0000</t>
  </si>
  <si>
    <t>08 0 0000</t>
  </si>
  <si>
    <t>14 0 0000</t>
  </si>
  <si>
    <t>14 1 0000</t>
  </si>
  <si>
    <t>14 2 0000</t>
  </si>
  <si>
    <t>15 0 0000</t>
  </si>
  <si>
    <t>15 2 0000</t>
  </si>
  <si>
    <t>15 1 0000</t>
  </si>
  <si>
    <t>19 0 0000</t>
  </si>
  <si>
    <t>51 0 0000</t>
  </si>
  <si>
    <t>52 0 0000</t>
  </si>
  <si>
    <t>52 1 0000</t>
  </si>
  <si>
    <t>52 2 0000</t>
  </si>
  <si>
    <t>53 0 0000</t>
  </si>
  <si>
    <t>54 0 0000</t>
  </si>
  <si>
    <t>55 0 0000</t>
  </si>
  <si>
    <t>58 0 0000</t>
  </si>
  <si>
    <t>68 0 0000</t>
  </si>
  <si>
    <t>70 0 0000</t>
  </si>
  <si>
    <t>12 0 0000</t>
  </si>
  <si>
    <t>к постановлению администрации</t>
  </si>
  <si>
    <t>МО "Красноборский муниципальный район"</t>
  </si>
  <si>
    <t>Назначено на год, т. р.</t>
  </si>
  <si>
    <t>57 0 0000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</si>
  <si>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</si>
  <si>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</si>
  <si>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05 7 0000</t>
  </si>
  <si>
    <t>09 0 0000</t>
  </si>
  <si>
    <t>13 0 0000</t>
  </si>
  <si>
    <t>14 3 0000</t>
  </si>
  <si>
    <t>16 0 0000</t>
  </si>
  <si>
    <t>16 1 0000</t>
  </si>
  <si>
    <t>16 2 0000</t>
  </si>
  <si>
    <t>16 3 0000</t>
  </si>
  <si>
    <t>17 0 0000</t>
  </si>
  <si>
    <t>11 0 0000</t>
  </si>
  <si>
    <t>05 8 0000</t>
  </si>
  <si>
    <t>Подпрограмма «Обеспечение комплексной безопасности общеобразовательных учреждений с 2020 по 2022 годы»</t>
  </si>
  <si>
    <t>10 0 0000</t>
  </si>
  <si>
    <t>18 0 0000</t>
  </si>
  <si>
    <t>18 1 0000</t>
  </si>
  <si>
    <t>18 2 0000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</si>
  <si>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</si>
  <si>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20 0 0000</t>
  </si>
  <si>
    <t>21 0 0000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</si>
  <si>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</si>
  <si>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Подпрограмма "Развитие системы дошкольного и общего образования с 2020 по 2022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</si>
  <si>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</si>
  <si>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"Создание условий для инклюзивного образования с 2020 по 2022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</si>
  <si>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</si>
  <si>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</si>
  <si>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муниципаьный район"</t>
  </si>
  <si>
    <t>Подпрограмма «Поддержка социально ориентированных некоммерческих организаций"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</si>
  <si>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</si>
  <si>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</si>
  <si>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04 0 0000</t>
  </si>
  <si>
    <t>Подпрограмма "Развитие системы отдыха и оздоровления детей с 2020 по 2022 годы"</t>
  </si>
  <si>
    <t>Подпрограмма "Развитие системы дополнительного образования с 2020 по 2022 годы"</t>
  </si>
  <si>
    <t>05 6 0000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</si>
  <si>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</si>
  <si>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</si>
  <si>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08 1 0000</t>
  </si>
  <si>
    <t>08 2 0000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</si>
  <si>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</si>
  <si>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</si>
  <si>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</si>
  <si>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</si>
  <si>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Муниципальная программа "Развитие торговли в МО "Красноборский муниципальный район" (2015-2022 годы)"</t>
  </si>
  <si>
    <t>Муниципальная программа "Управление муниципальными финансами в МО "Красноборский муниципальный район" (2018-2021 годы)</t>
  </si>
  <si>
    <t>Подпрограмма "Организация и обеспечение бюджетного процесса в МО "Красноборский муниципальный район" 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</si>
  <si>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</si>
  <si>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>Подпрограмма "Управление муниципальным долгом" (2018-2021 годы)</t>
  </si>
  <si>
    <t>15 3 0000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</si>
  <si>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</si>
  <si>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</si>
  <si>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</si>
  <si>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</si>
  <si>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>Подпрограмма "Создание и развитие инфраструктуры на сельских территориях"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</si>
  <si>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</si>
  <si>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</si>
  <si>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9 месяцев 2021 года </t>
  </si>
  <si>
    <t>от 11.10.2021 года № 746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</si>
</sst>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9" fontId="10" fillId="0" borderId="22" xfId="1" applyNumberFormat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49" fontId="10" fillId="0" borderId="24" xfId="1" applyNumberFormat="1" applyFont="1" applyFill="1" applyBorder="1" applyAlignment="1">
      <alignment horizontal="center" vertical="center"/>
    </xf>
    <xf numFmtId="49" fontId="10" fillId="0" borderId="23" xfId="1" applyNumberFormat="1" applyFont="1" applyFill="1" applyBorder="1" applyAlignment="1">
      <alignment horizontal="center" vertical="center"/>
    </xf>
    <xf numFmtId="49" fontId="10" fillId="0" borderId="9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49" fontId="12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 wrapText="1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RowHeight="12.75"/>
  <cols>
    <col min="1" max="1" width="67.5703125" style="8" customWidth="1"/>
    <col min="2" max="2" width="4.7109375" style="8" bestFit="1" customWidth="1"/>
    <col min="3" max="3" width="5" style="8" bestFit="1" customWidth="1"/>
    <col min="4" max="4" width="6.28515625" style="8" customWidth="1"/>
    <col min="5" max="5" width="3.42578125" style="8" customWidth="1"/>
    <col min="6" max="6" width="7.5703125" style="8" customWidth="1"/>
    <col min="7" max="7" width="5.42578125" style="8" customWidth="1"/>
    <col min="8" max="8" width="15.7109375" style="8" customWidth="1"/>
    <col min="9" max="9" width="12.85546875" style="8" bestFit="1" customWidth="1"/>
    <col min="10" max="10" width="10.28515625" style="8" bestFit="1" customWidth="1"/>
    <col min="11" max="16384" width="9.140625" style="8"/>
  </cols>
  <sheetData>
    <row r="2" spans="1:9" ht="12.75" customHeight="1"/>
    <row r="3" spans="1:9" ht="12.75" customHeight="1"/>
    <row r="4" spans="1:9" ht="38.25" customHeight="1">
      <c r="A4" s="100" t="s">
        <v>230</v>
      </c>
      <c r="B4" s="101"/>
      <c r="C4" s="101"/>
      <c r="D4" s="101"/>
      <c r="E4" s="101"/>
      <c r="F4" s="101"/>
      <c r="G4" s="101"/>
      <c r="H4" s="101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1">
      <c r="A7" s="46" t="s">
        <v>680</v>
      </c>
      <c r="B7" s="47" t="s">
        <v>681</v>
      </c>
      <c r="C7" s="47" t="s">
        <v>682</v>
      </c>
      <c r="D7" s="102" t="s">
        <v>679</v>
      </c>
      <c r="E7" s="102"/>
      <c r="F7" s="102"/>
      <c r="G7" s="48" t="s">
        <v>202</v>
      </c>
      <c r="H7" s="44" t="s">
        <v>376</v>
      </c>
    </row>
    <row r="8" spans="1:9" s="7" customFormat="1" ht="9.75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75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5.5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5.5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5.5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8.25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5.5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8.25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5.5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5.5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1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5.5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5.5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1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5.5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5.5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1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5.5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5.5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5.5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5.5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8.25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8.25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5.5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1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8.25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5.5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5.5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5.5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8.25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8.25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5.5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5.5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38.25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5.5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5.5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8.25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5.5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5.5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5.5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5.5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5.5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8.25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5.5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38.25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5.5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5.5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1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5.5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5.5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5.5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5.5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5.5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5.5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8.25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8.25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5.5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1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5.5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5.5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5.5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5.5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5.5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5.5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5.5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1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5.5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5.5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5.5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5.5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5.5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5.5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1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5.5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5.5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1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5.5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5.5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1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5.5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5.5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5.5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5.5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5.5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8.25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5.5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8.25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8.25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5.5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5.5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8.25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5.5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5.5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5.5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5.5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5.5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5.5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5.5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3.75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5.5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5.5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5.5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5.5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5.5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5.5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5.5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5.5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5.5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5.5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5.5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5.5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5.5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1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5.5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5.5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1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5.5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5.5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5.5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5.5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5.5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5.5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1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5.5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5.5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5.5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8.25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5.5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5.5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1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5.5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5.5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5.5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5.5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5.5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5.5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5.5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8.25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5.5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5.5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5.5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5.5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5.5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1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5.5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5.5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5.5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5.5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5.5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5.5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5.5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5.5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1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5.5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5.5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5.5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5.5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5.5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5.5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5.5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5.5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8.25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5.5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5.5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5.5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5.5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8.25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5.5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5.5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5.5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5.5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5.5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8.25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5.5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1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5.5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5.5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5.5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5.5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5.5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8.25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8.25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5.5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8.25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8.25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38.25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1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8.25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5.5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8.25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5.5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5.5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5.5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5.5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5.5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5.5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5.5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8.25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5.5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5.5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5.5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8.25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5.5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5.5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8.25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5.5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5.5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8.25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5.5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5.5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5.5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5.5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5.5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1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5.5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5.5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5.5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8.25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8.25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5.5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5.5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1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1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1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5.5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5.5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5.5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8.25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5.5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5.5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8.25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5.5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5.5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5.5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5.5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1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5.5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5.5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5.5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1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1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5.5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5.5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5.5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8.25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5.5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5.5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1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5.5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5.5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5.5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8.25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5.5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5.5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5.5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5.5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1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5.5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5.5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5.5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3.75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5.5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5.5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5.5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5.5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5.5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5.5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5.5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8.25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5.5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5.5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1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5.5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5.5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5.5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8.25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8.25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5.5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8.25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5.5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5.5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5.5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5.5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8.25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5.5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1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5.5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5.5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5.5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8.25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5.5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5.5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5.5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5.5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5.5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8.25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5.5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1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5.5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5.5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5.5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5.5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5.5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5.5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8.25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8.25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5.5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5.5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5.5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8.25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5.5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5.5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5.5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8.25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5.5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5.5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5.5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1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5.5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5.5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5.5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5.5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5.5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8.25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5.5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5.5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5.5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8.25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5.5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5.5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5.5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5.5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5.5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5.5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5.5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8.25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5.5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8.25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5.5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5.5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5.5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5.5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5.5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5.5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5.5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5.5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5.5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5.5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8.25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5.5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5.5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1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5.5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1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5.5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1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5.5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1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5.5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8.25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5.5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8.25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5.5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5.5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5.5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5.5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1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5.5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5.5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5.5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5.5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5.5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1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5.5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5.5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5.5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8.25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5.5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8.25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5.5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5.5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5.5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5.5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5.5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5.5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5.5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8.25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5.5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5.5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5.5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5.5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5.5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5.5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5.5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5.5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8.25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5.5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5.5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5.5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1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5.5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5.5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5.5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5.5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8.25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5.5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5.5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5.5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5.5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5.5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5.5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8.25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5.5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5.5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5.5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5.5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5.5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5.5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5.5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5.5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5.5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5.5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5.5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5.5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5.5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5.5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5.5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5.5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5.5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5.5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8.25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5.5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1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5.5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5.5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5.5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5.5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1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5.5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5.5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5.5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5.5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5.5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8.25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5.5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8.25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5.5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1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5.5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2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5.5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89.25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5.5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5.5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5.5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5.5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5.5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1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5.5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5.5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5.5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3.75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5.5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8.25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5.5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5.5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5.5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5.5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5.5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5.5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5.5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5.5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8.25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5.5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5.5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5.5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5.5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8.25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5.5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1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5.5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5.5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5.5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5.5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5.5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5.5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8.25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6.5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8.25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8.25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5.5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8.25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5.5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5.5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5.5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1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5.5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5.5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5.5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5.5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8.25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8.25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5.5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5.5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5.5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5.5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8.25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5.5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5.5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5.5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5.5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8.25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8.25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5.5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5.5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5.5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5.5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1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5.5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5.5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5.5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5.5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5.5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5.5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5.5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5.5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5.5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8.25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5.5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5.5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8.25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8.25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5.5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5.5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5.5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5.5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1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1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5.5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5.5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8.25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5.5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5.5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8.25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5.5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5.5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8.25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5.5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5.5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1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8.25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8.25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5.5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8.25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5.5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8.25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5.5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8.25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5.5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8.25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5.5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8.25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5.5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5.5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5.5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8.25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8.25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5.5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8.25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5.5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5.5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5.5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5.5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5.5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8.25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3.75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5.5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5.5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8.25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5.5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1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5.5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5.5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5.5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5.5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5.5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5.5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5.5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5.5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8.25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5.5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5.5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1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1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5.5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5.5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5.5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3.75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5.5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5.5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5.5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5.5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5.5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5.5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5.5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5.5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5.5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5.5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5.5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5.5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5.5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5.5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5.5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3.75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1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5.5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5.5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5.5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5.5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5.5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5.5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5.5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5.5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5.5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5.5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5.5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5.5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5.5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5.5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5.5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5.5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5.5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5.5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1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1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5.5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5.5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5.5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5.5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5.5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5.5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5.5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3.75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8.25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5.5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5.5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5.5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5.5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5.5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5.5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5.5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1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5.5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5.5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5.5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5.5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5.5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5.5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8.25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5.5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5.5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5.5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5.5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5.5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5.5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5.5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5.5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5.5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5.5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1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5.5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5.5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5.5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5.5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1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5.5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1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5.5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5.5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5.5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5.5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1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5.5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3.75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5.5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1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1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5.5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5.5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5.5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5.5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1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5.5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5.5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5.5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5.5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5.5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5.5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3.75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5.5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5.5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5.5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5.5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5.5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3.75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8.25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5.5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5.5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5.5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5.5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5.5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5.5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1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8.25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5.5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5.5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5.5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5.5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1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5.5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5.5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8.25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5.5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5.5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5.5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5.5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5.5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5.5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5.5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5.5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5.5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8.25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1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5.5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5.5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5.5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5.5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1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5.5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5.5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5.5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5.5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1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5.5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5.5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5.5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5.5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5.5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5.5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5.5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8.25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8.25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8.25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5.5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5.5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5.5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5.5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8.25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5.5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5.5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5.5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1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5.5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8.25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8.25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5.5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5.5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5.5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5.5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8.25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8.25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8.25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5.5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5.5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5.5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5.5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5.5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5.5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1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5.5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5.5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5.5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5.5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5.5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5.5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5.5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5.5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1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5.5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5.5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5.5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5.5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5.5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5.5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5.5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5.5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5.5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5.5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5.5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5.5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5.5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5.5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5.5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5.5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5.5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8.25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5.5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3.75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5.5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6.5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5.5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5.5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89.25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5.5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5.5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5.5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5.5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5.5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5.5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5.5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5.5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5.5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1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5.5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5.5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1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5.5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5.5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5.5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1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5.5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5.5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5.5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1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5.5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5.5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6.5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5.5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5.5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5.5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5.5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5.5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5.5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3.75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8.25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5.5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1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5.5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5.5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5.5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5.5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5.5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1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1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5.5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5.5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5.5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1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5.5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5.5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5.5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5.5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5.5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5.5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5.5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5.5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5.5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5.5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8.25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5.5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5.5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5.5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8.25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1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8.25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8.25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51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8.25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27.5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5.5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5.5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5.5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5.5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5.5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5.5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5.5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5.5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5.5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5.5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5.5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8.25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5.5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1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5.5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5.5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5.5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5.5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5.5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8.25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8.25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5.5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8.25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1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1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8.25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5.5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5.5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51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5.5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8.25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5.5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8.25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8.25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51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8.25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27.5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5.5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5.5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5.5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5.5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5.5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5.5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5.5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5.5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8.25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5.5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5.5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8.25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8.25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5.5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8.25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5.5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8.25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5.5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5.5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8.25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5.5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8.25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5.5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5.5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5.5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5.5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5.5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5.5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5.5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8.25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1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8.25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5.5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5.5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5.5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5.5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6.5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5.5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5.5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5.5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5.5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5.5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3.75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1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5.5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1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8.25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5.5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8.25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5.5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5.5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1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5.5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5.5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1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38.25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5.5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5.5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5.5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5.5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5.5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5.5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5.5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5.5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5.5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5.5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8.25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5.5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5.5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5.5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8.25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5.5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5.5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5.5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8.25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8.25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5.5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5.5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5.5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1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5.5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5.5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5.5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5.5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5.5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5.5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1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5.5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5.5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5.5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5.5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5.5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38.25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8.25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5.5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3.75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5.5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5.5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5.5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5.5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5.5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5.5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5.5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5.5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38.25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8.25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5.5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1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5.5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5.5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5.5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5.5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5.5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8.25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5.5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6.5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5.5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5.5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8.25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8.25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5.5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8.25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5.5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1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8.25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8.25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5.5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5.5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5.5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8.25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8.25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5.5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5.5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1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8.25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8.25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5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9"/>
  <sheetViews>
    <sheetView tabSelected="1" topLeftCell="C1" zoomScaleNormal="100" zoomScaleSheetLayoutView="100" workbookViewId="0">
      <selection activeCell="F4" sqref="F4"/>
    </sheetView>
  </sheetViews>
  <sheetFormatPr defaultRowHeight="12.75"/>
  <cols>
    <col min="1" max="1" width="5.5703125" style="50" hidden="1" customWidth="1"/>
    <col min="2" max="2" width="10.140625" style="49" hidden="1" customWidth="1"/>
    <col min="3" max="3" width="101.5703125" style="50" customWidth="1"/>
    <col min="4" max="4" width="12.5703125" style="50" customWidth="1"/>
    <col min="5" max="5" width="11.5703125" style="60" customWidth="1"/>
    <col min="6" max="6" width="10.5703125" style="50" customWidth="1"/>
    <col min="7" max="7" width="0.140625" style="60" hidden="1" customWidth="1"/>
    <col min="8" max="8" width="11.5703125" style="50" hidden="1" customWidth="1"/>
    <col min="9" max="9" width="0.28515625" style="50" hidden="1" customWidth="1"/>
    <col min="10" max="10" width="12.140625" style="50" hidden="1" customWidth="1"/>
    <col min="11" max="11" width="14.42578125" style="50" customWidth="1"/>
    <col min="12" max="13" width="12.85546875" style="50" customWidth="1"/>
    <col min="14" max="16384" width="9.140625" style="50"/>
  </cols>
  <sheetData>
    <row r="1" spans="2:10" ht="15">
      <c r="C1" s="105" t="s">
        <v>711</v>
      </c>
      <c r="D1" s="105"/>
      <c r="E1" s="105"/>
      <c r="F1" s="105"/>
      <c r="G1" s="51"/>
      <c r="J1" s="70"/>
    </row>
    <row r="2" spans="2:10" ht="15">
      <c r="C2" s="95"/>
      <c r="D2" s="95"/>
      <c r="E2" s="95"/>
      <c r="F2" s="94" t="s">
        <v>746</v>
      </c>
      <c r="G2" s="51"/>
      <c r="J2" s="71"/>
    </row>
    <row r="3" spans="2:10" ht="15">
      <c r="C3" s="95"/>
      <c r="D3" s="95"/>
      <c r="E3" s="95"/>
      <c r="F3" s="94" t="s">
        <v>747</v>
      </c>
      <c r="G3" s="95"/>
      <c r="J3" s="71"/>
    </row>
    <row r="4" spans="2:10" ht="15">
      <c r="C4" s="95"/>
      <c r="D4" s="95"/>
      <c r="E4" s="95"/>
      <c r="F4" s="94" t="s">
        <v>807</v>
      </c>
      <c r="G4" s="95"/>
      <c r="J4" s="71"/>
    </row>
    <row r="5" spans="2:10" ht="17.25" customHeight="1">
      <c r="C5" s="95"/>
      <c r="D5" s="95"/>
      <c r="E5" s="95"/>
      <c r="F5" s="94"/>
      <c r="G5" s="95"/>
      <c r="J5" s="71"/>
    </row>
    <row r="6" spans="2:10" s="62" customFormat="1" ht="15.75" hidden="1">
      <c r="B6" s="49"/>
      <c r="C6" s="104"/>
      <c r="D6" s="104"/>
      <c r="E6" s="104"/>
      <c r="F6" s="104"/>
      <c r="G6" s="81"/>
      <c r="H6" s="81"/>
      <c r="I6" s="81"/>
      <c r="J6" s="81"/>
    </row>
    <row r="7" spans="2:10" ht="33" customHeight="1">
      <c r="C7" s="103" t="s">
        <v>806</v>
      </c>
      <c r="D7" s="103"/>
      <c r="E7" s="103"/>
      <c r="F7" s="103"/>
      <c r="G7" s="80"/>
      <c r="H7" s="80"/>
      <c r="I7" s="80"/>
      <c r="J7" s="80"/>
    </row>
    <row r="8" spans="2:10" ht="21.75" customHeight="1">
      <c r="C8" s="53"/>
      <c r="D8" s="53"/>
      <c r="E8" s="53"/>
      <c r="F8" s="53"/>
      <c r="G8" s="53"/>
      <c r="H8" s="52"/>
    </row>
    <row r="9" spans="2:10" ht="30.75" customHeight="1">
      <c r="B9" s="54"/>
      <c r="C9" s="74" t="s">
        <v>680</v>
      </c>
      <c r="D9" s="79" t="s">
        <v>748</v>
      </c>
      <c r="E9" s="79" t="s">
        <v>714</v>
      </c>
      <c r="F9" s="74" t="s">
        <v>713</v>
      </c>
      <c r="G9" s="50"/>
    </row>
    <row r="10" spans="2:10" s="78" customFormat="1" ht="10.5">
      <c r="B10" s="76"/>
      <c r="C10" s="77">
        <v>1</v>
      </c>
      <c r="D10" s="77">
        <v>4</v>
      </c>
      <c r="E10" s="77">
        <v>5</v>
      </c>
      <c r="F10" s="77">
        <v>6</v>
      </c>
    </row>
    <row r="11" spans="2:10" ht="0.75" customHeight="1">
      <c r="B11" s="56"/>
      <c r="C11" s="55"/>
      <c r="D11" s="57"/>
      <c r="E11" s="57"/>
      <c r="F11" s="57"/>
      <c r="G11" s="50"/>
    </row>
    <row r="12" spans="2:10">
      <c r="B12" s="93"/>
      <c r="C12" s="61" t="s">
        <v>700</v>
      </c>
      <c r="D12" s="72">
        <f>D13+D14+D15+D19+D28+D29+D32+D33+D34+D35+D36+D37+D41+D45+D49+D50+D53+D54+D55+D18</f>
        <v>815998.29999999993</v>
      </c>
      <c r="E12" s="72">
        <f>E13+E14+E15+E19+E28+E29+E32+E33+E34+E35+E36+E37+E41+E45+E49+E50+E53+E54+E55+E18</f>
        <v>598368.49999999988</v>
      </c>
      <c r="F12" s="72">
        <f>E12/D12*100</f>
        <v>73.329625809269444</v>
      </c>
      <c r="G12" s="50"/>
      <c r="H12" s="58"/>
      <c r="I12" s="58"/>
    </row>
    <row r="13" spans="2:10" ht="18.75" customHeight="1">
      <c r="B13" s="93" t="s">
        <v>715</v>
      </c>
      <c r="C13" s="75" t="s">
        <v>775</v>
      </c>
      <c r="D13" s="73">
        <v>400</v>
      </c>
      <c r="E13" s="73">
        <v>302.39999999999998</v>
      </c>
      <c r="F13" s="73">
        <f>E13/D13*100</f>
        <v>75.599999999999994</v>
      </c>
      <c r="G13" s="50"/>
      <c r="H13" s="58"/>
      <c r="I13" s="58"/>
    </row>
    <row r="14" spans="2:10">
      <c r="B14" s="93" t="s">
        <v>716</v>
      </c>
      <c r="C14" s="75" t="s">
        <v>776</v>
      </c>
      <c r="D14" s="73">
        <v>1092</v>
      </c>
      <c r="E14" s="73">
        <v>1092</v>
      </c>
      <c r="F14" s="73">
        <f t="shared" ref="F14:F69" si="0">E14/D14*100</f>
        <v>100</v>
      </c>
      <c r="G14" s="50"/>
      <c r="H14" s="58"/>
      <c r="I14" s="58"/>
    </row>
    <row r="15" spans="2:10" ht="25.5">
      <c r="B15" s="93" t="s">
        <v>717</v>
      </c>
      <c r="C15" s="75" t="s">
        <v>777</v>
      </c>
      <c r="D15" s="73">
        <f>D17+D16</f>
        <v>1535</v>
      </c>
      <c r="E15" s="73">
        <f>E17+E16</f>
        <v>1315.5</v>
      </c>
      <c r="F15" s="73">
        <f t="shared" si="0"/>
        <v>85.700325732899017</v>
      </c>
      <c r="G15" s="50"/>
      <c r="H15" s="58"/>
      <c r="I15" s="58"/>
    </row>
    <row r="16" spans="2:10" s="66" customFormat="1" ht="13.5">
      <c r="B16" s="93" t="s">
        <v>718</v>
      </c>
      <c r="C16" s="89" t="s">
        <v>778</v>
      </c>
      <c r="D16" s="83">
        <v>219.5</v>
      </c>
      <c r="E16" s="83">
        <v>0</v>
      </c>
      <c r="F16" s="83">
        <f t="shared" si="0"/>
        <v>0</v>
      </c>
      <c r="H16" s="67"/>
      <c r="I16" s="67"/>
    </row>
    <row r="17" spans="2:9" s="66" customFormat="1" ht="13.5">
      <c r="B17" s="93" t="s">
        <v>719</v>
      </c>
      <c r="C17" s="88" t="s">
        <v>779</v>
      </c>
      <c r="D17" s="83">
        <v>1315.5</v>
      </c>
      <c r="E17" s="83">
        <v>1315.5</v>
      </c>
      <c r="F17" s="83">
        <f t="shared" si="0"/>
        <v>100</v>
      </c>
      <c r="H17" s="67"/>
      <c r="I17" s="67"/>
    </row>
    <row r="18" spans="2:9" s="62" customFormat="1" ht="25.5">
      <c r="B18" s="93" t="s">
        <v>781</v>
      </c>
      <c r="C18" s="75" t="s">
        <v>780</v>
      </c>
      <c r="D18" s="73">
        <v>144.6</v>
      </c>
      <c r="E18" s="73">
        <v>144.69999999999999</v>
      </c>
      <c r="F18" s="73">
        <f t="shared" si="0"/>
        <v>100.06915629322268</v>
      </c>
      <c r="H18" s="63"/>
      <c r="I18" s="63"/>
    </row>
    <row r="19" spans="2:9" s="62" customFormat="1" ht="25.5">
      <c r="B19" s="93" t="s">
        <v>720</v>
      </c>
      <c r="C19" s="75" t="s">
        <v>773</v>
      </c>
      <c r="D19" s="73">
        <f>SUM(D20:D27)</f>
        <v>478499.6</v>
      </c>
      <c r="E19" s="73">
        <f>SUM(E20:E27)</f>
        <v>357965.5</v>
      </c>
      <c r="F19" s="73">
        <f t="shared" si="0"/>
        <v>74.809989391840674</v>
      </c>
      <c r="H19" s="63"/>
      <c r="I19" s="63"/>
    </row>
    <row r="20" spans="2:9" s="66" customFormat="1" ht="13.5">
      <c r="B20" s="93" t="s">
        <v>721</v>
      </c>
      <c r="C20" s="88" t="s">
        <v>772</v>
      </c>
      <c r="D20" s="83">
        <v>407225.59999999998</v>
      </c>
      <c r="E20" s="83">
        <v>299986.2</v>
      </c>
      <c r="F20" s="83">
        <f t="shared" si="0"/>
        <v>73.665850084081157</v>
      </c>
      <c r="H20" s="67"/>
      <c r="I20" s="67"/>
    </row>
    <row r="21" spans="2:9" s="66" customFormat="1" ht="14.25" customHeight="1">
      <c r="B21" s="93" t="s">
        <v>722</v>
      </c>
      <c r="C21" s="88" t="s">
        <v>782</v>
      </c>
      <c r="D21" s="83">
        <v>1580.8</v>
      </c>
      <c r="E21" s="83">
        <v>1305.5</v>
      </c>
      <c r="F21" s="83">
        <f t="shared" si="0"/>
        <v>82.584767206477736</v>
      </c>
      <c r="H21" s="67"/>
      <c r="I21" s="67"/>
    </row>
    <row r="22" spans="2:9" s="66" customFormat="1" ht="12" customHeight="1">
      <c r="B22" s="93" t="s">
        <v>723</v>
      </c>
      <c r="C22" s="88" t="s">
        <v>783</v>
      </c>
      <c r="D22" s="83">
        <v>13625.8</v>
      </c>
      <c r="E22" s="83">
        <v>9817.2000000000007</v>
      </c>
      <c r="F22" s="83">
        <f t="shared" si="0"/>
        <v>72.048613659381473</v>
      </c>
      <c r="H22" s="67"/>
      <c r="I22" s="67"/>
    </row>
    <row r="23" spans="2:9" s="66" customFormat="1" ht="13.5" hidden="1">
      <c r="B23" s="93" t="s">
        <v>724</v>
      </c>
      <c r="C23" s="90"/>
      <c r="D23" s="83"/>
      <c r="E23" s="83"/>
      <c r="F23" s="83" t="e">
        <f t="shared" si="0"/>
        <v>#DIV/0!</v>
      </c>
      <c r="H23" s="67"/>
      <c r="I23" s="67"/>
    </row>
    <row r="24" spans="2:9" s="66" customFormat="1" ht="14.25" customHeight="1">
      <c r="B24" s="93" t="s">
        <v>725</v>
      </c>
      <c r="C24" s="87" t="s">
        <v>774</v>
      </c>
      <c r="D24" s="83">
        <v>255</v>
      </c>
      <c r="E24" s="83">
        <v>211.7</v>
      </c>
      <c r="F24" s="83">
        <f t="shared" si="0"/>
        <v>83.019607843137251</v>
      </c>
      <c r="H24" s="67"/>
      <c r="I24" s="67"/>
    </row>
    <row r="25" spans="2:9" s="66" customFormat="1" ht="14.25" customHeight="1">
      <c r="B25" s="93" t="s">
        <v>784</v>
      </c>
      <c r="C25" s="87" t="s">
        <v>763</v>
      </c>
      <c r="D25" s="83">
        <v>22815.4</v>
      </c>
      <c r="E25" s="83">
        <v>18897.5</v>
      </c>
      <c r="F25" s="83">
        <f t="shared" si="0"/>
        <v>82.827826818727701</v>
      </c>
      <c r="H25" s="67"/>
      <c r="I25" s="67"/>
    </row>
    <row r="26" spans="2:9" s="66" customFormat="1" ht="25.5">
      <c r="B26" s="93" t="s">
        <v>752</v>
      </c>
      <c r="C26" s="87" t="s">
        <v>751</v>
      </c>
      <c r="D26" s="83">
        <v>10629.1</v>
      </c>
      <c r="E26" s="83">
        <v>6679.3</v>
      </c>
      <c r="F26" s="83">
        <f t="shared" si="0"/>
        <v>62.839751248929822</v>
      </c>
      <c r="H26" s="67"/>
      <c r="I26" s="67"/>
    </row>
    <row r="27" spans="2:9" s="66" customFormat="1" ht="14.25" customHeight="1">
      <c r="B27" s="93" t="s">
        <v>762</v>
      </c>
      <c r="C27" s="87" t="s">
        <v>710</v>
      </c>
      <c r="D27" s="83">
        <v>22367.9</v>
      </c>
      <c r="E27" s="83">
        <v>21068.1</v>
      </c>
      <c r="F27" s="83">
        <f t="shared" si="0"/>
        <v>94.188994049508437</v>
      </c>
      <c r="H27" s="67"/>
      <c r="I27" s="67"/>
    </row>
    <row r="28" spans="2:9" s="62" customFormat="1" ht="16.5" customHeight="1">
      <c r="B28" s="93" t="s">
        <v>726</v>
      </c>
      <c r="C28" s="75" t="s">
        <v>785</v>
      </c>
      <c r="D28" s="73">
        <v>101896.5</v>
      </c>
      <c r="E28" s="73">
        <v>77714.600000000006</v>
      </c>
      <c r="F28" s="83">
        <f t="shared" si="0"/>
        <v>76.268174078599372</v>
      </c>
      <c r="H28" s="63"/>
      <c r="I28" s="63"/>
    </row>
    <row r="29" spans="2:9" s="62" customFormat="1" ht="25.5">
      <c r="B29" s="93" t="s">
        <v>727</v>
      </c>
      <c r="C29" s="75" t="s">
        <v>786</v>
      </c>
      <c r="D29" s="73">
        <f>SUM(D30:D31)</f>
        <v>249.9</v>
      </c>
      <c r="E29" s="73">
        <f>SUM(E30:E31)</f>
        <v>139.80000000000001</v>
      </c>
      <c r="F29" s="73">
        <f t="shared" si="0"/>
        <v>55.942376950780314</v>
      </c>
      <c r="H29" s="63"/>
      <c r="I29" s="63"/>
    </row>
    <row r="30" spans="2:9" s="66" customFormat="1" ht="13.5" customHeight="1">
      <c r="B30" s="97" t="s">
        <v>787</v>
      </c>
      <c r="C30" s="88" t="s">
        <v>789</v>
      </c>
      <c r="D30" s="83">
        <v>149.9</v>
      </c>
      <c r="E30" s="83">
        <v>110.4</v>
      </c>
      <c r="F30" s="83"/>
      <c r="H30" s="67"/>
      <c r="I30" s="67"/>
    </row>
    <row r="31" spans="2:9" s="66" customFormat="1" ht="13.5">
      <c r="B31" s="97" t="s">
        <v>788</v>
      </c>
      <c r="C31" s="88" t="s">
        <v>790</v>
      </c>
      <c r="D31" s="83">
        <v>100</v>
      </c>
      <c r="E31" s="83">
        <v>29.4</v>
      </c>
      <c r="F31" s="83"/>
      <c r="H31" s="67"/>
      <c r="I31" s="67"/>
    </row>
    <row r="32" spans="2:9">
      <c r="B32" s="93" t="s">
        <v>753</v>
      </c>
      <c r="C32" s="85" t="s">
        <v>791</v>
      </c>
      <c r="D32" s="73">
        <v>269.5</v>
      </c>
      <c r="E32" s="73">
        <v>153.5</v>
      </c>
      <c r="F32" s="73">
        <f t="shared" si="0"/>
        <v>56.957328385899821</v>
      </c>
      <c r="G32" s="50"/>
      <c r="H32" s="58"/>
      <c r="I32" s="58"/>
    </row>
    <row r="33" spans="2:9" ht="29.25" customHeight="1">
      <c r="B33" s="93" t="s">
        <v>764</v>
      </c>
      <c r="C33" s="85" t="s">
        <v>792</v>
      </c>
      <c r="D33" s="73">
        <v>3260</v>
      </c>
      <c r="E33" s="73">
        <v>2051.1999999999998</v>
      </c>
      <c r="F33" s="73">
        <f t="shared" si="0"/>
        <v>62.920245398772998</v>
      </c>
      <c r="G33" s="50"/>
      <c r="H33" s="58"/>
      <c r="I33" s="58"/>
    </row>
    <row r="34" spans="2:9" s="62" customFormat="1" hidden="1">
      <c r="B34" s="59" t="s">
        <v>761</v>
      </c>
      <c r="C34" s="85"/>
      <c r="D34" s="73"/>
      <c r="E34" s="73"/>
      <c r="F34" s="73" t="e">
        <f t="shared" si="0"/>
        <v>#DIV/0!</v>
      </c>
      <c r="H34" s="63"/>
      <c r="I34" s="63"/>
    </row>
    <row r="35" spans="2:9" s="62" customFormat="1" ht="15" customHeight="1">
      <c r="B35" s="59" t="s">
        <v>745</v>
      </c>
      <c r="C35" s="85" t="s">
        <v>793</v>
      </c>
      <c r="D35" s="73">
        <v>522.20000000000005</v>
      </c>
      <c r="E35" s="73">
        <v>417.4</v>
      </c>
      <c r="F35" s="73">
        <f t="shared" si="0"/>
        <v>79.931060896208336</v>
      </c>
      <c r="H35" s="63"/>
      <c r="I35" s="63"/>
    </row>
    <row r="36" spans="2:9" s="62" customFormat="1" hidden="1">
      <c r="B36" s="59" t="s">
        <v>754</v>
      </c>
      <c r="C36" s="85"/>
      <c r="D36" s="73"/>
      <c r="E36" s="73"/>
      <c r="F36" s="73" t="e">
        <f t="shared" si="0"/>
        <v>#DIV/0!</v>
      </c>
      <c r="H36" s="63"/>
      <c r="I36" s="63"/>
    </row>
    <row r="37" spans="2:9" s="62" customFormat="1" ht="27.75" customHeight="1">
      <c r="B37" s="59" t="s">
        <v>728</v>
      </c>
      <c r="C37" s="75" t="s">
        <v>794</v>
      </c>
      <c r="D37" s="73">
        <f>SUM(D38:D40)</f>
        <v>36671.1</v>
      </c>
      <c r="E37" s="73">
        <f>SUM(E38:E40)</f>
        <v>27645</v>
      </c>
      <c r="F37" s="73">
        <f t="shared" si="0"/>
        <v>75.386339651660307</v>
      </c>
      <c r="H37" s="63"/>
      <c r="I37" s="63"/>
    </row>
    <row r="38" spans="2:9" s="66" customFormat="1" ht="27.75" customHeight="1">
      <c r="B38" s="59" t="s">
        <v>729</v>
      </c>
      <c r="C38" s="88" t="s">
        <v>795</v>
      </c>
      <c r="D38" s="83">
        <v>9147.2999999999993</v>
      </c>
      <c r="E38" s="83">
        <v>6692.1</v>
      </c>
      <c r="F38" s="83">
        <f t="shared" si="0"/>
        <v>73.159292906103445</v>
      </c>
      <c r="H38" s="67"/>
      <c r="I38" s="67"/>
    </row>
    <row r="39" spans="2:9" s="66" customFormat="1" ht="0.75" hidden="1" customHeight="1">
      <c r="B39" s="59" t="s">
        <v>730</v>
      </c>
      <c r="C39" s="88" t="s">
        <v>797</v>
      </c>
      <c r="D39" s="83"/>
      <c r="E39" s="83"/>
      <c r="F39" s="83" t="e">
        <f t="shared" si="0"/>
        <v>#DIV/0!</v>
      </c>
      <c r="H39" s="67"/>
      <c r="I39" s="67"/>
    </row>
    <row r="40" spans="2:9" s="66" customFormat="1" ht="27.75" customHeight="1">
      <c r="B40" s="59" t="s">
        <v>755</v>
      </c>
      <c r="C40" s="88" t="s">
        <v>796</v>
      </c>
      <c r="D40" s="83">
        <v>27523.8</v>
      </c>
      <c r="E40" s="83">
        <v>20952.900000000001</v>
      </c>
      <c r="F40" s="83">
        <f t="shared" si="0"/>
        <v>76.12647962853967</v>
      </c>
      <c r="H40" s="67"/>
      <c r="I40" s="67"/>
    </row>
    <row r="41" spans="2:9" s="62" customFormat="1" ht="0.75" hidden="1" customHeight="1">
      <c r="B41" s="59" t="s">
        <v>731</v>
      </c>
      <c r="C41" s="64"/>
      <c r="D41" s="73">
        <f>D42+D43+D44</f>
        <v>0</v>
      </c>
      <c r="E41" s="73">
        <f>E42+E43+E44</f>
        <v>0</v>
      </c>
      <c r="F41" s="73" t="e">
        <f t="shared" si="0"/>
        <v>#DIV/0!</v>
      </c>
      <c r="H41" s="63"/>
      <c r="I41" s="63"/>
    </row>
    <row r="42" spans="2:9" s="66" customFormat="1" ht="13.5" hidden="1">
      <c r="B42" s="59" t="s">
        <v>733</v>
      </c>
      <c r="C42" s="89"/>
      <c r="D42" s="83"/>
      <c r="E42" s="83"/>
      <c r="F42" s="83" t="e">
        <f t="shared" si="0"/>
        <v>#DIV/0!</v>
      </c>
      <c r="H42" s="67"/>
      <c r="I42" s="67"/>
    </row>
    <row r="43" spans="2:9" s="66" customFormat="1" ht="13.5" hidden="1">
      <c r="B43" s="59" t="s">
        <v>732</v>
      </c>
      <c r="C43" s="89"/>
      <c r="D43" s="83"/>
      <c r="E43" s="83"/>
      <c r="F43" s="83" t="e">
        <f t="shared" si="0"/>
        <v>#DIV/0!</v>
      </c>
      <c r="H43" s="67"/>
      <c r="I43" s="67"/>
    </row>
    <row r="44" spans="2:9" s="66" customFormat="1" ht="13.5" hidden="1">
      <c r="B44" s="59" t="s">
        <v>798</v>
      </c>
      <c r="C44" s="89"/>
      <c r="D44" s="83"/>
      <c r="E44" s="83"/>
      <c r="F44" s="83" t="e">
        <f t="shared" si="0"/>
        <v>#DIV/0!</v>
      </c>
      <c r="H44" s="67"/>
      <c r="I44" s="67"/>
    </row>
    <row r="45" spans="2:9" ht="24">
      <c r="B45" s="59" t="s">
        <v>756</v>
      </c>
      <c r="C45" s="64" t="s">
        <v>799</v>
      </c>
      <c r="D45" s="73">
        <f>SUM(D46:D47)</f>
        <v>101306.5</v>
      </c>
      <c r="E45" s="73">
        <f>SUM(E46:E47)</f>
        <v>63135.199999999997</v>
      </c>
      <c r="F45" s="83">
        <f t="shared" si="0"/>
        <v>62.320976442775148</v>
      </c>
      <c r="G45" s="50"/>
      <c r="H45" s="58"/>
      <c r="I45" s="58"/>
    </row>
    <row r="46" spans="2:9" s="66" customFormat="1" ht="13.5">
      <c r="B46" s="96" t="s">
        <v>757</v>
      </c>
      <c r="C46" s="89" t="s">
        <v>800</v>
      </c>
      <c r="D46" s="83">
        <v>35809.9</v>
      </c>
      <c r="E46" s="83">
        <v>15971.1</v>
      </c>
      <c r="F46" s="83">
        <f t="shared" si="0"/>
        <v>44.599677742747119</v>
      </c>
      <c r="H46" s="67"/>
      <c r="I46" s="67"/>
    </row>
    <row r="47" spans="2:9" s="66" customFormat="1" ht="12.75" customHeight="1">
      <c r="B47" s="96" t="s">
        <v>758</v>
      </c>
      <c r="C47" s="89" t="s">
        <v>801</v>
      </c>
      <c r="D47" s="83">
        <v>65496.6</v>
      </c>
      <c r="E47" s="83">
        <v>47164.1</v>
      </c>
      <c r="F47" s="83">
        <f t="shared" si="0"/>
        <v>72.009997465517301</v>
      </c>
      <c r="H47" s="67"/>
      <c r="I47" s="67"/>
    </row>
    <row r="48" spans="2:9" s="66" customFormat="1" ht="13.5" hidden="1">
      <c r="B48" s="96" t="s">
        <v>759</v>
      </c>
      <c r="C48" s="89"/>
      <c r="D48" s="83"/>
      <c r="E48" s="83"/>
      <c r="F48" s="83" t="e">
        <f t="shared" si="0"/>
        <v>#DIV/0!</v>
      </c>
      <c r="H48" s="67"/>
      <c r="I48" s="67"/>
    </row>
    <row r="49" spans="2:9" hidden="1">
      <c r="B49" s="59" t="s">
        <v>760</v>
      </c>
      <c r="C49" s="64"/>
      <c r="D49" s="98"/>
      <c r="E49" s="98"/>
      <c r="F49" s="98" t="e">
        <f>E49/D49*100</f>
        <v>#DIV/0!</v>
      </c>
      <c r="G49" s="50"/>
      <c r="H49" s="58"/>
      <c r="I49" s="58"/>
    </row>
    <row r="50" spans="2:9" ht="24">
      <c r="B50" s="59" t="s">
        <v>765</v>
      </c>
      <c r="C50" s="64" t="s">
        <v>768</v>
      </c>
      <c r="D50" s="98">
        <f>SUM(D51:D52)</f>
        <v>70084.899999999994</v>
      </c>
      <c r="E50" s="98">
        <f>SUM(E51:E52)</f>
        <v>55564.1</v>
      </c>
      <c r="F50" s="98">
        <f t="shared" ref="F50:F52" si="1">E50/D50*100</f>
        <v>79.281129030647122</v>
      </c>
      <c r="G50" s="50"/>
      <c r="H50" s="58"/>
      <c r="I50" s="58"/>
    </row>
    <row r="51" spans="2:9" s="68" customFormat="1">
      <c r="B51" s="96" t="s">
        <v>766</v>
      </c>
      <c r="C51" s="89" t="s">
        <v>802</v>
      </c>
      <c r="D51" s="99">
        <v>2150.5</v>
      </c>
      <c r="E51" s="99">
        <v>1779.6</v>
      </c>
      <c r="F51" s="99">
        <f t="shared" si="1"/>
        <v>82.752848174843052</v>
      </c>
      <c r="H51" s="69"/>
      <c r="I51" s="69"/>
    </row>
    <row r="52" spans="2:9" s="68" customFormat="1">
      <c r="B52" s="96" t="s">
        <v>767</v>
      </c>
      <c r="C52" s="89" t="s">
        <v>803</v>
      </c>
      <c r="D52" s="99">
        <v>67934.399999999994</v>
      </c>
      <c r="E52" s="99">
        <v>53784.5</v>
      </c>
      <c r="F52" s="99">
        <f t="shared" si="1"/>
        <v>79.171229892366753</v>
      </c>
      <c r="H52" s="69"/>
      <c r="I52" s="69"/>
    </row>
    <row r="53" spans="2:9" s="62" customFormat="1" ht="25.5">
      <c r="B53" s="59" t="s">
        <v>734</v>
      </c>
      <c r="C53" s="75" t="s">
        <v>804</v>
      </c>
      <c r="D53" s="73">
        <v>11281</v>
      </c>
      <c r="E53" s="73">
        <v>7626.8</v>
      </c>
      <c r="F53" s="73">
        <f t="shared" si="0"/>
        <v>67.607481606240583</v>
      </c>
      <c r="H53" s="63"/>
      <c r="I53" s="63"/>
    </row>
    <row r="54" spans="2:9" s="62" customFormat="1" ht="38.25">
      <c r="B54" s="59" t="s">
        <v>769</v>
      </c>
      <c r="C54" s="75" t="s">
        <v>771</v>
      </c>
      <c r="D54" s="73">
        <v>150.19999999999999</v>
      </c>
      <c r="E54" s="73">
        <v>137.19999999999999</v>
      </c>
      <c r="F54" s="73">
        <f t="shared" si="0"/>
        <v>91.344873501997341</v>
      </c>
      <c r="H54" s="63"/>
      <c r="I54" s="63"/>
    </row>
    <row r="55" spans="2:9" s="62" customFormat="1" ht="25.5">
      <c r="B55" s="59" t="s">
        <v>770</v>
      </c>
      <c r="C55" s="75" t="s">
        <v>805</v>
      </c>
      <c r="D55" s="73">
        <v>8635.2999999999993</v>
      </c>
      <c r="E55" s="73">
        <v>2963.6</v>
      </c>
      <c r="F55" s="73">
        <f t="shared" si="0"/>
        <v>34.319595150139548</v>
      </c>
      <c r="H55" s="63"/>
      <c r="I55" s="63"/>
    </row>
    <row r="56" spans="2:9">
      <c r="B56" s="59"/>
      <c r="C56" s="65"/>
      <c r="D56" s="73"/>
      <c r="E56" s="73"/>
      <c r="F56" s="73"/>
      <c r="G56" s="50"/>
      <c r="H56" s="58"/>
      <c r="I56" s="58"/>
    </row>
    <row r="57" spans="2:9">
      <c r="B57" s="59"/>
      <c r="C57" s="61" t="s">
        <v>701</v>
      </c>
      <c r="D57" s="72">
        <f>D58+D59+D62+D63+D64+D67+D66+D68+D65</f>
        <v>46623.100000000006</v>
      </c>
      <c r="E57" s="72">
        <f>E58+E59+E62+E63+E64+E67+E66+E68+E65</f>
        <v>33471.5</v>
      </c>
      <c r="F57" s="72">
        <f t="shared" si="0"/>
        <v>71.791665504867751</v>
      </c>
      <c r="G57" s="50"/>
      <c r="H57" s="58"/>
      <c r="I57" s="58"/>
    </row>
    <row r="58" spans="2:9">
      <c r="B58" s="59" t="s">
        <v>735</v>
      </c>
      <c r="C58" s="75" t="s">
        <v>702</v>
      </c>
      <c r="D58" s="73">
        <v>2030.7</v>
      </c>
      <c r="E58" s="73">
        <v>1530.6</v>
      </c>
      <c r="F58" s="73">
        <f t="shared" si="0"/>
        <v>75.373024080366363</v>
      </c>
      <c r="G58" s="50"/>
      <c r="H58" s="58"/>
      <c r="I58" s="58"/>
    </row>
    <row r="59" spans="2:9">
      <c r="B59" s="59" t="s">
        <v>736</v>
      </c>
      <c r="C59" s="75" t="s">
        <v>703</v>
      </c>
      <c r="D59" s="73">
        <f>SUM(D60:D61)</f>
        <v>1338.3</v>
      </c>
      <c r="E59" s="73">
        <f>SUM(E60:E61)</f>
        <v>930.4</v>
      </c>
      <c r="F59" s="73">
        <f t="shared" si="0"/>
        <v>69.52103414779944</v>
      </c>
      <c r="G59" s="50"/>
      <c r="H59" s="58"/>
      <c r="I59" s="58"/>
    </row>
    <row r="60" spans="2:9" s="68" customFormat="1">
      <c r="B60" s="59" t="s">
        <v>737</v>
      </c>
      <c r="C60" s="82" t="s">
        <v>704</v>
      </c>
      <c r="D60" s="83">
        <v>1056.5</v>
      </c>
      <c r="E60" s="83">
        <v>736.9</v>
      </c>
      <c r="F60" s="83">
        <f t="shared" si="0"/>
        <v>69.749171793658306</v>
      </c>
      <c r="H60" s="69"/>
      <c r="I60" s="69"/>
    </row>
    <row r="61" spans="2:9" s="68" customFormat="1">
      <c r="B61" s="59" t="s">
        <v>738</v>
      </c>
      <c r="C61" s="82" t="s">
        <v>705</v>
      </c>
      <c r="D61" s="83">
        <v>281.8</v>
      </c>
      <c r="E61" s="83">
        <v>193.5</v>
      </c>
      <c r="F61" s="83">
        <f t="shared" si="0"/>
        <v>68.665720369056061</v>
      </c>
      <c r="H61" s="69"/>
      <c r="I61" s="69"/>
    </row>
    <row r="62" spans="2:9">
      <c r="B62" s="59" t="s">
        <v>739</v>
      </c>
      <c r="C62" s="84" t="s">
        <v>706</v>
      </c>
      <c r="D62" s="73">
        <v>29673</v>
      </c>
      <c r="E62" s="73">
        <v>21655</v>
      </c>
      <c r="F62" s="73">
        <f t="shared" si="0"/>
        <v>72.978802278165332</v>
      </c>
      <c r="G62" s="50"/>
      <c r="H62" s="58"/>
      <c r="I62" s="58"/>
    </row>
    <row r="63" spans="2:9" s="62" customFormat="1">
      <c r="B63" s="59" t="s">
        <v>740</v>
      </c>
      <c r="C63" s="75" t="s">
        <v>708</v>
      </c>
      <c r="D63" s="73">
        <v>10521.3</v>
      </c>
      <c r="E63" s="73">
        <v>7338.6</v>
      </c>
      <c r="F63" s="73">
        <f t="shared" si="0"/>
        <v>69.749935844429871</v>
      </c>
      <c r="H63" s="63"/>
      <c r="I63" s="63"/>
    </row>
    <row r="64" spans="2:9" s="62" customFormat="1" ht="11.25" customHeight="1">
      <c r="B64" s="59" t="s">
        <v>741</v>
      </c>
      <c r="C64" s="75" t="s">
        <v>707</v>
      </c>
      <c r="D64" s="73">
        <v>480</v>
      </c>
      <c r="E64" s="73">
        <v>325</v>
      </c>
      <c r="F64" s="73">
        <f t="shared" si="0"/>
        <v>67.708333333333343</v>
      </c>
      <c r="H64" s="63"/>
      <c r="I64" s="63"/>
    </row>
    <row r="65" spans="2:9" s="62" customFormat="1" hidden="1">
      <c r="B65" s="59" t="s">
        <v>749</v>
      </c>
      <c r="C65" s="75" t="s">
        <v>750</v>
      </c>
      <c r="D65" s="73"/>
      <c r="E65" s="73"/>
      <c r="F65" s="73" t="e">
        <f t="shared" si="0"/>
        <v>#DIV/0!</v>
      </c>
      <c r="H65" s="63"/>
      <c r="I65" s="63"/>
    </row>
    <row r="66" spans="2:9" s="62" customFormat="1">
      <c r="B66" s="59" t="s">
        <v>742</v>
      </c>
      <c r="C66" s="85" t="s">
        <v>684</v>
      </c>
      <c r="D66" s="73">
        <v>1540.9</v>
      </c>
      <c r="E66" s="73">
        <v>942</v>
      </c>
      <c r="F66" s="73">
        <f t="shared" si="0"/>
        <v>61.133104030112271</v>
      </c>
      <c r="H66" s="63"/>
      <c r="I66" s="63"/>
    </row>
    <row r="67" spans="2:9" ht="11.25" customHeight="1">
      <c r="B67" s="59" t="s">
        <v>743</v>
      </c>
      <c r="C67" s="86" t="s">
        <v>709</v>
      </c>
      <c r="D67" s="73">
        <v>1038.9000000000001</v>
      </c>
      <c r="E67" s="73">
        <v>749.9</v>
      </c>
      <c r="F67" s="73">
        <f t="shared" si="0"/>
        <v>72.182115699297327</v>
      </c>
      <c r="G67" s="50"/>
      <c r="H67" s="58"/>
      <c r="I67" s="58"/>
    </row>
    <row r="68" spans="2:9" s="62" customFormat="1" hidden="1">
      <c r="B68" s="91" t="s">
        <v>744</v>
      </c>
      <c r="C68" s="64" t="s">
        <v>712</v>
      </c>
      <c r="D68" s="73"/>
      <c r="E68" s="73"/>
      <c r="F68" s="73" t="e">
        <f t="shared" si="0"/>
        <v>#DIV/0!</v>
      </c>
      <c r="H68" s="63"/>
      <c r="I68" s="63"/>
    </row>
    <row r="69" spans="2:9" s="62" customFormat="1">
      <c r="B69" s="92"/>
      <c r="C69" s="61" t="s">
        <v>80</v>
      </c>
      <c r="D69" s="72">
        <f>D12+D57</f>
        <v>862621.39999999991</v>
      </c>
      <c r="E69" s="72">
        <f>E12+E57</f>
        <v>631839.99999999988</v>
      </c>
      <c r="F69" s="72">
        <f t="shared" si="0"/>
        <v>73.246501883676885</v>
      </c>
      <c r="H69" s="63"/>
      <c r="I69" s="63"/>
    </row>
  </sheetData>
  <mergeCells count="3">
    <mergeCell ref="C7:F7"/>
    <mergeCell ref="C6:F6"/>
    <mergeCell ref="C1:F1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8" max="77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РП ЦС ВР</vt:lpstr>
      <vt:lpstr>к постан.</vt:lpstr>
      <vt:lpstr>Лист2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2021-10-07T07:35:08Z</cp:lastPrinted>
  <dcterms:created xsi:type="dcterms:W3CDTF">2007-08-13T07:10:11Z</dcterms:created>
  <dcterms:modified xsi:type="dcterms:W3CDTF">2021-10-12T12:47:18Z</dcterms:modified>
</cp:coreProperties>
</file>