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22932" windowHeight="94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1" i="1"/>
  <c r="D15"/>
  <c r="I11" l="1"/>
  <c r="E24"/>
  <c r="H24"/>
  <c r="J22"/>
  <c r="I22"/>
  <c r="H22"/>
  <c r="G22"/>
  <c r="F22"/>
  <c r="E22"/>
  <c r="D22"/>
  <c r="J20"/>
  <c r="I20"/>
  <c r="H20"/>
  <c r="G21" l="1"/>
  <c r="G20" s="1"/>
  <c r="F21"/>
  <c r="F20" s="1"/>
  <c r="E21"/>
  <c r="E20" s="1"/>
  <c r="D21"/>
  <c r="D20" s="1"/>
  <c r="F10" l="1"/>
  <c r="F24" s="1"/>
  <c r="J10" l="1"/>
  <c r="J24" s="1"/>
  <c r="I10"/>
  <c r="I24" s="1"/>
  <c r="D14"/>
  <c r="D13"/>
  <c r="D12"/>
  <c r="G10"/>
  <c r="G24" s="1"/>
  <c r="D11" l="1"/>
  <c r="D16"/>
  <c r="D10" s="1"/>
  <c r="D24" s="1"/>
  <c r="E17"/>
  <c r="F17"/>
  <c r="G17"/>
  <c r="H17"/>
  <c r="D18"/>
  <c r="D19"/>
  <c r="J17" l="1"/>
  <c r="I17"/>
  <c r="E10"/>
  <c r="H10"/>
  <c r="D17" l="1"/>
</calcChain>
</file>

<file path=xl/sharedStrings.xml><?xml version="1.0" encoding="utf-8"?>
<sst xmlns="http://schemas.openxmlformats.org/spreadsheetml/2006/main" count="36" uniqueCount="34">
  <si>
    <t>МУНИЦИПАЛЬНАЯ ИНВЕСТИЦИОННАЯ ПРОГРАММА</t>
  </si>
  <si>
    <t>МО «Красноборский муниципальный район»</t>
  </si>
  <si>
    <t xml:space="preserve">Наименование </t>
  </si>
  <si>
    <t>Год начала строительства объекта и предполагаемый срок ввода в эксплуатацию</t>
  </si>
  <si>
    <t>(рублей)</t>
  </si>
  <si>
    <t>в том числе по источникам финансирования</t>
  </si>
  <si>
    <t xml:space="preserve">Бюджетные ассигнования </t>
  </si>
  <si>
    <t>ФБ</t>
  </si>
  <si>
    <t>ОБ</t>
  </si>
  <si>
    <t>МБ</t>
  </si>
  <si>
    <t>на 2022 - 2024 гг.</t>
  </si>
  <si>
    <t>2023/2024</t>
  </si>
  <si>
    <t xml:space="preserve">Бюджетные ассигнования на 2022 г. </t>
  </si>
  <si>
    <t>2023 год</t>
  </si>
  <si>
    <t>2024 год</t>
  </si>
  <si>
    <t>ВСЕГО по муниципальной инвестиционной программе</t>
  </si>
  <si>
    <t>ВБ</t>
  </si>
  <si>
    <t>2021/2022</t>
  </si>
  <si>
    <t xml:space="preserve">Общая стоимость выполнения работ </t>
  </si>
  <si>
    <t xml:space="preserve">1. Муниципальная программа "Программа комплексного развития систем транспортной и социальной инфраструктуры в Красноборском районе (2021-2030 годы)"   </t>
  </si>
  <si>
    <t>1.1. Разработка обоснований инвестиций, осуществляемых в инвестиционные проекты по созданию объектов капитального строительства в отношении которых планируется заключение контрактов, предметом которых является одновременно выполнение работ по проектированию, строительству и вводу в эксплуатацию объектов капитального строительства и проведение технологического и ценового аудита</t>
  </si>
  <si>
    <t xml:space="preserve">2. Муниципальная программа "Комплексное развитие систем коммунальной инфраструктуры в Красноборском районе (2020-2030 гг.)" </t>
  </si>
  <si>
    <t>2.1. Разработка проектно-сметной документации по объекту "Установка станции водоочистки, насосной станции и реконструкция водопроводных сетей с. Красноборск"</t>
  </si>
  <si>
    <t>2.2.Разработка проектно-сметной документации на строительство и реконструкцию (модернизацию) объектов водоотведения в с. Красноборск Красноборского района Архангельской области</t>
  </si>
  <si>
    <t>3. Муниципальная программа "Комплексное развитие сельских территорий муниципального образования "Красноборский муниципальный район"</t>
  </si>
  <si>
    <t>3.1. Строительство детского сада "Золушка" в с.Черевково Красноборского района Архангельской области</t>
  </si>
  <si>
    <t>1.2. Разработка проекта строительства автомобильной дороги общего пользования местного значения- улица Чкалова села Красноборск</t>
  </si>
  <si>
    <t xml:space="preserve">1.3. Строительства автомобильной дороги общего пользования местного значения- улица Чкалова села Красноборск. </t>
  </si>
  <si>
    <t xml:space="preserve">1.4. Строительства автомобильной дороги общего пользования местного значения- улица Восточная села Красноборск. </t>
  </si>
  <si>
    <t>1.5. Строительства автомобильной дороги общего пользования местного значения- улица Шитикова села Красноборск второй этап</t>
  </si>
  <si>
    <t>4. Непрограммные направления деятельности</t>
  </si>
  <si>
    <t>4.1.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</si>
  <si>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1.6. Приобретение жилых помещений у лиц, не являющихся застройщиками домов, в которых расположены эти помещения входящие в аварийный жилищный фонд, в соответствии со статьей 32 Жилищного кодекса Российской Федерации</t>
  </si>
  <si>
    <t>Утверждена                                                                            постановлением администрации                                                            МО "Красноборский муниципальный район"                              от 27.12.2021 № 997                                                                                               ( в ред. от 24 октября 2022 года № 890)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</si>
</sst>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0" fontId="7" fillId="0" borderId="0" xfId="0" applyFont="1"/>
    <xf numFmtId="0" fontId="7" fillId="0" borderId="1" xfId="1" applyFont="1" applyBorder="1" applyAlignment="1" applyProtection="1">
      <alignment horizontal="center" vertical="top" wrapText="1"/>
    </xf>
    <xf numFmtId="2" fontId="6" fillId="0" borderId="1" xfId="0" applyNumberFormat="1" applyFont="1" applyBorder="1" applyAlignment="1">
      <alignment vertical="top" wrapText="1"/>
    </xf>
    <xf numFmtId="0" fontId="8" fillId="0" borderId="0" xfId="0" applyFont="1" applyAlignment="1">
      <alignment horizontal="right" wrapText="1"/>
    </xf>
    <xf numFmtId="0" fontId="2" fillId="0" borderId="0" xfId="0" applyFont="1" applyAlignment="1">
      <alignment horizontal="justify"/>
    </xf>
    <xf numFmtId="0" fontId="0" fillId="0" borderId="0" xfId="0" applyAlignment="1"/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9"/>
  <sheetViews>
    <sheetView tabSelected="1" view="pageBreakPreview" zoomScale="80" zoomScaleNormal="75" zoomScaleSheetLayoutView="80" workbookViewId="0">
      <selection activeCell="D6" sqref="D6"/>
    </sheetView>
  </sheetViews>
  <sheetFormatPr defaultRowHeight="14.4"/>
  <cols>
    <col min="1" max="1" width="62.109375" customWidth="1"/>
    <col min="2" max="2" width="23.33203125" customWidth="1"/>
    <col min="3" max="3" width="21.109375" customWidth="1"/>
    <col min="4" max="4" width="17" customWidth="1"/>
    <col min="5" max="5" width="16.33203125" customWidth="1"/>
    <col min="6" max="6" width="14.5546875" customWidth="1"/>
    <col min="7" max="7" width="12.6640625" customWidth="1"/>
    <col min="8" max="8" width="13.44140625" customWidth="1"/>
    <col min="9" max="9" width="15.5546875" customWidth="1"/>
    <col min="10" max="10" width="17.88671875" customWidth="1"/>
  </cols>
  <sheetData>
    <row r="1" spans="1:10" ht="85.5" customHeight="1">
      <c r="G1" s="12" t="s">
        <v>33</v>
      </c>
      <c r="H1" s="12"/>
      <c r="I1" s="12"/>
      <c r="J1" s="12"/>
    </row>
    <row r="2" spans="1:10" ht="21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1">
      <c r="A3" s="15" t="s">
        <v>1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21">
      <c r="A4" s="15" t="s">
        <v>10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8">
      <c r="A5" s="1"/>
    </row>
    <row r="6" spans="1:10" ht="135.6" customHeight="1">
      <c r="A6" s="23" t="s">
        <v>2</v>
      </c>
      <c r="B6" s="23" t="s">
        <v>3</v>
      </c>
      <c r="C6" s="10" t="s">
        <v>18</v>
      </c>
      <c r="D6" s="3" t="s">
        <v>12</v>
      </c>
      <c r="E6" s="23" t="s">
        <v>5</v>
      </c>
      <c r="F6" s="23"/>
      <c r="G6" s="23"/>
      <c r="H6" s="23"/>
      <c r="I6" s="23" t="s">
        <v>6</v>
      </c>
      <c r="J6" s="23"/>
    </row>
    <row r="7" spans="1:10">
      <c r="A7" s="23"/>
      <c r="B7" s="23"/>
      <c r="C7" s="3" t="s">
        <v>4</v>
      </c>
      <c r="D7" s="3" t="s">
        <v>4</v>
      </c>
      <c r="E7" s="23"/>
      <c r="F7" s="23"/>
      <c r="G7" s="23"/>
      <c r="H7" s="23"/>
      <c r="I7" s="23" t="s">
        <v>4</v>
      </c>
      <c r="J7" s="23"/>
    </row>
    <row r="8" spans="1:10">
      <c r="A8" s="23"/>
      <c r="B8" s="23"/>
      <c r="C8" s="4"/>
      <c r="D8" s="4"/>
      <c r="E8" s="3" t="s">
        <v>7</v>
      </c>
      <c r="F8" s="3" t="s">
        <v>8</v>
      </c>
      <c r="G8" s="3" t="s">
        <v>9</v>
      </c>
      <c r="H8" s="3" t="s">
        <v>16</v>
      </c>
      <c r="I8" s="3" t="s">
        <v>13</v>
      </c>
      <c r="J8" s="3" t="s">
        <v>14</v>
      </c>
    </row>
    <row r="9" spans="1:10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</row>
    <row r="10" spans="1:10" ht="45" customHeight="1">
      <c r="A10" s="17" t="s">
        <v>19</v>
      </c>
      <c r="B10" s="18"/>
      <c r="C10" s="18"/>
      <c r="D10" s="7">
        <f>SUM(D11:D16)</f>
        <v>7760000</v>
      </c>
      <c r="E10" s="7">
        <f t="shared" ref="E10:H10" si="0">SUM(E16:E16)</f>
        <v>0</v>
      </c>
      <c r="F10" s="7">
        <f>SUM(F11:F16)</f>
        <v>4832650</v>
      </c>
      <c r="G10" s="7">
        <f>SUM(G11:G16)</f>
        <v>2927350</v>
      </c>
      <c r="H10" s="7">
        <f t="shared" si="0"/>
        <v>0</v>
      </c>
      <c r="I10" s="7">
        <f>SUM(I11:I16)</f>
        <v>1200000</v>
      </c>
      <c r="J10" s="7">
        <f>SUM(J11:J16)</f>
        <v>800000</v>
      </c>
    </row>
    <row r="11" spans="1:10" ht="96.6" customHeight="1">
      <c r="A11" s="2" t="s">
        <v>20</v>
      </c>
      <c r="B11" s="5" t="s">
        <v>11</v>
      </c>
      <c r="C11" s="6">
        <v>0</v>
      </c>
      <c r="D11" s="6">
        <f t="shared" ref="D11:D16" si="1">SUM(E11:H11)</f>
        <v>2820000</v>
      </c>
      <c r="E11" s="6">
        <v>0</v>
      </c>
      <c r="F11" s="6">
        <v>0</v>
      </c>
      <c r="G11" s="6">
        <f>870000+950000+1200000-200000</f>
        <v>2820000</v>
      </c>
      <c r="H11" s="6">
        <v>0</v>
      </c>
      <c r="I11" s="6">
        <f>800000+400000</f>
        <v>1200000</v>
      </c>
      <c r="J11" s="6">
        <v>800000</v>
      </c>
    </row>
    <row r="12" spans="1:10" ht="34.200000000000003" customHeight="1">
      <c r="A12" s="2" t="s">
        <v>26</v>
      </c>
      <c r="B12" s="5">
        <v>2022</v>
      </c>
      <c r="C12" s="6">
        <v>0</v>
      </c>
      <c r="D12" s="6">
        <f t="shared" si="1"/>
        <v>90000</v>
      </c>
      <c r="E12" s="6">
        <v>0</v>
      </c>
      <c r="F12" s="6">
        <v>85500</v>
      </c>
      <c r="G12" s="6">
        <v>4500</v>
      </c>
      <c r="H12" s="6">
        <v>0</v>
      </c>
      <c r="I12" s="6">
        <v>0</v>
      </c>
      <c r="J12" s="6">
        <v>0</v>
      </c>
    </row>
    <row r="13" spans="1:10" ht="33.6" customHeight="1">
      <c r="A13" s="2" t="s">
        <v>27</v>
      </c>
      <c r="B13" s="5">
        <v>2022</v>
      </c>
      <c r="C13" s="6">
        <v>700000</v>
      </c>
      <c r="D13" s="6">
        <f t="shared" si="1"/>
        <v>700000</v>
      </c>
      <c r="E13" s="6">
        <v>0</v>
      </c>
      <c r="F13" s="6">
        <v>665000</v>
      </c>
      <c r="G13" s="6">
        <v>35000</v>
      </c>
      <c r="H13" s="6">
        <v>0</v>
      </c>
      <c r="I13" s="6">
        <v>0</v>
      </c>
      <c r="J13" s="6">
        <v>0</v>
      </c>
    </row>
    <row r="14" spans="1:10" ht="33" customHeight="1">
      <c r="A14" s="2" t="s">
        <v>28</v>
      </c>
      <c r="B14" s="5">
        <v>2022</v>
      </c>
      <c r="C14" s="6">
        <v>700000</v>
      </c>
      <c r="D14" s="6">
        <f t="shared" si="1"/>
        <v>700000</v>
      </c>
      <c r="E14" s="6">
        <v>0</v>
      </c>
      <c r="F14" s="6">
        <v>665000</v>
      </c>
      <c r="G14" s="6">
        <v>35000</v>
      </c>
      <c r="H14" s="6">
        <v>0</v>
      </c>
      <c r="I14" s="6">
        <v>0</v>
      </c>
      <c r="J14" s="6">
        <v>0</v>
      </c>
    </row>
    <row r="15" spans="1:10" ht="33" customHeight="1">
      <c r="A15" s="2" t="s">
        <v>29</v>
      </c>
      <c r="B15" s="5">
        <v>2022</v>
      </c>
      <c r="C15" s="6">
        <v>600000</v>
      </c>
      <c r="D15" s="6">
        <f t="shared" ref="D15" si="2">SUM(E15:H15)</f>
        <v>600000</v>
      </c>
      <c r="E15" s="6">
        <v>0</v>
      </c>
      <c r="F15" s="6">
        <v>570000</v>
      </c>
      <c r="G15" s="6">
        <v>30000</v>
      </c>
      <c r="H15" s="6">
        <v>0</v>
      </c>
      <c r="I15" s="6">
        <v>0</v>
      </c>
      <c r="J15" s="6">
        <v>0</v>
      </c>
    </row>
    <row r="16" spans="1:10" ht="60.6" customHeight="1">
      <c r="A16" s="2" t="s">
        <v>32</v>
      </c>
      <c r="B16" s="5">
        <v>2022</v>
      </c>
      <c r="C16" s="6">
        <v>0</v>
      </c>
      <c r="D16" s="6">
        <f t="shared" si="1"/>
        <v>2850000</v>
      </c>
      <c r="E16" s="6">
        <v>0</v>
      </c>
      <c r="F16" s="6">
        <v>2847150</v>
      </c>
      <c r="G16" s="6">
        <v>2850</v>
      </c>
      <c r="H16" s="6">
        <v>0</v>
      </c>
      <c r="I16" s="6">
        <v>0</v>
      </c>
      <c r="J16" s="6">
        <v>0</v>
      </c>
    </row>
    <row r="17" spans="1:10" ht="31.2" customHeight="1">
      <c r="A17" s="17" t="s">
        <v>21</v>
      </c>
      <c r="B17" s="19"/>
      <c r="C17" s="19"/>
      <c r="D17" s="7">
        <f t="shared" ref="D17:D19" si="3">SUM(E17:H17)</f>
        <v>6840000</v>
      </c>
      <c r="E17" s="7">
        <f t="shared" ref="E17" si="4">SUM(E18:E19)</f>
        <v>0</v>
      </c>
      <c r="F17" s="7">
        <f t="shared" ref="F17" si="5">SUM(F18:F19)</f>
        <v>5700000</v>
      </c>
      <c r="G17" s="7">
        <f t="shared" ref="G17:H17" si="6">SUM(G18:G19)</f>
        <v>1140000</v>
      </c>
      <c r="H17" s="7">
        <f t="shared" si="6"/>
        <v>0</v>
      </c>
      <c r="I17" s="7">
        <f t="shared" ref="I17" si="7">SUM(I18:I19)</f>
        <v>816666.67</v>
      </c>
      <c r="J17" s="7">
        <f t="shared" ref="J17" si="8">SUM(J18:J19)</f>
        <v>0</v>
      </c>
    </row>
    <row r="18" spans="1:10" ht="54" customHeight="1">
      <c r="A18" s="2" t="s">
        <v>22</v>
      </c>
      <c r="B18" s="5">
        <v>2022</v>
      </c>
      <c r="C18" s="6">
        <v>0</v>
      </c>
      <c r="D18" s="6">
        <f t="shared" si="3"/>
        <v>490000</v>
      </c>
      <c r="E18" s="6">
        <v>0</v>
      </c>
      <c r="F18" s="6">
        <v>0</v>
      </c>
      <c r="G18" s="6">
        <v>490000</v>
      </c>
      <c r="H18" s="6">
        <v>0</v>
      </c>
      <c r="I18" s="6">
        <v>0</v>
      </c>
      <c r="J18" s="6">
        <v>0</v>
      </c>
    </row>
    <row r="19" spans="1:10" ht="54" customHeight="1">
      <c r="A19" s="2" t="s">
        <v>23</v>
      </c>
      <c r="B19" s="5">
        <v>2022</v>
      </c>
      <c r="C19" s="6">
        <v>0</v>
      </c>
      <c r="D19" s="6">
        <f t="shared" si="3"/>
        <v>6350000</v>
      </c>
      <c r="E19" s="6">
        <v>0</v>
      </c>
      <c r="F19" s="6">
        <v>5700000</v>
      </c>
      <c r="G19" s="6">
        <v>650000</v>
      </c>
      <c r="H19" s="6">
        <v>0</v>
      </c>
      <c r="I19" s="6">
        <v>816666.67</v>
      </c>
      <c r="J19" s="6">
        <v>0</v>
      </c>
    </row>
    <row r="20" spans="1:10" ht="31.2" customHeight="1">
      <c r="A20" s="20" t="s">
        <v>24</v>
      </c>
      <c r="B20" s="21"/>
      <c r="C20" s="22"/>
      <c r="D20" s="7">
        <f>SUM(D21)</f>
        <v>131930544.17</v>
      </c>
      <c r="E20" s="7">
        <f t="shared" ref="E20:J20" si="9">SUM(E21)</f>
        <v>125845700</v>
      </c>
      <c r="F20" s="7">
        <f t="shared" si="9"/>
        <v>2564353.75</v>
      </c>
      <c r="G20" s="7">
        <f t="shared" si="9"/>
        <v>720490.41999999993</v>
      </c>
      <c r="H20" s="7">
        <f t="shared" si="9"/>
        <v>2800000</v>
      </c>
      <c r="I20" s="7">
        <f t="shared" si="9"/>
        <v>0</v>
      </c>
      <c r="J20" s="7">
        <f t="shared" si="9"/>
        <v>0</v>
      </c>
    </row>
    <row r="21" spans="1:10" ht="31.2" customHeight="1">
      <c r="A21" s="2" t="s">
        <v>25</v>
      </c>
      <c r="B21" s="5" t="s">
        <v>17</v>
      </c>
      <c r="C21" s="6">
        <v>135443454.30000001</v>
      </c>
      <c r="D21" s="6">
        <f t="shared" ref="D21" si="10">SUM(E21:H21)</f>
        <v>131930544.17</v>
      </c>
      <c r="E21" s="8">
        <f>101775300+24070400</f>
        <v>125845700</v>
      </c>
      <c r="F21" s="8">
        <f>2073871.99+490481.76</f>
        <v>2564353.75</v>
      </c>
      <c r="G21" s="8">
        <f>625285.74+95204.68</f>
        <v>720490.41999999993</v>
      </c>
      <c r="H21" s="8">
        <v>2800000</v>
      </c>
      <c r="I21" s="6">
        <v>0</v>
      </c>
      <c r="J21" s="6">
        <v>0</v>
      </c>
    </row>
    <row r="22" spans="1:10" ht="24.6" customHeight="1">
      <c r="A22" s="27" t="s">
        <v>30</v>
      </c>
      <c r="B22" s="28"/>
      <c r="C22" s="29"/>
      <c r="D22" s="7">
        <f>D23</f>
        <v>1664793.57</v>
      </c>
      <c r="E22" s="7">
        <f t="shared" ref="E22:J22" si="11">E23</f>
        <v>0</v>
      </c>
      <c r="F22" s="7">
        <f t="shared" si="11"/>
        <v>1664793.57</v>
      </c>
      <c r="G22" s="7">
        <f t="shared" si="11"/>
        <v>0</v>
      </c>
      <c r="H22" s="7">
        <f t="shared" si="11"/>
        <v>0</v>
      </c>
      <c r="I22" s="7">
        <f t="shared" si="11"/>
        <v>0</v>
      </c>
      <c r="J22" s="7">
        <f t="shared" si="11"/>
        <v>0</v>
      </c>
    </row>
    <row r="23" spans="1:10" ht="54" customHeight="1">
      <c r="A23" s="2" t="s">
        <v>31</v>
      </c>
      <c r="B23" s="5">
        <v>2022</v>
      </c>
      <c r="C23" s="6">
        <v>0</v>
      </c>
      <c r="D23" s="6">
        <v>1664793.57</v>
      </c>
      <c r="E23" s="8">
        <v>0</v>
      </c>
      <c r="F23" s="8">
        <v>1664793.57</v>
      </c>
      <c r="G23" s="8">
        <v>0</v>
      </c>
      <c r="H23" s="8">
        <v>0</v>
      </c>
      <c r="I23" s="6">
        <v>0</v>
      </c>
      <c r="J23" s="6">
        <v>0</v>
      </c>
    </row>
    <row r="24" spans="1:10" ht="29.4" customHeight="1">
      <c r="A24" s="24" t="s">
        <v>15</v>
      </c>
      <c r="B24" s="25"/>
      <c r="C24" s="26"/>
      <c r="D24" s="11">
        <f>SUM(D10+D17+D20+D22)</f>
        <v>148195337.74000001</v>
      </c>
      <c r="E24" s="11">
        <f t="shared" ref="E24:J24" si="12">SUM(E10+E17+E20+E22)</f>
        <v>125845700</v>
      </c>
      <c r="F24" s="11">
        <f t="shared" si="12"/>
        <v>14761797.32</v>
      </c>
      <c r="G24" s="11">
        <f t="shared" si="12"/>
        <v>4787840.42</v>
      </c>
      <c r="H24" s="11">
        <f t="shared" si="12"/>
        <v>2800000</v>
      </c>
      <c r="I24" s="11">
        <f t="shared" si="12"/>
        <v>2016666.67</v>
      </c>
      <c r="J24" s="11">
        <f t="shared" si="12"/>
        <v>800000</v>
      </c>
    </row>
    <row r="25" spans="1:10">
      <c r="A25" s="13"/>
      <c r="B25" s="14"/>
      <c r="C25" s="14"/>
      <c r="D25" s="14"/>
      <c r="E25" s="14"/>
      <c r="F25" s="14"/>
      <c r="G25" s="14"/>
      <c r="H25" s="14"/>
      <c r="I25" s="14"/>
      <c r="J25" s="14"/>
    </row>
    <row r="189" spans="16:16">
      <c r="P189" s="9"/>
    </row>
  </sheetData>
  <mergeCells count="15">
    <mergeCell ref="G1:J1"/>
    <mergeCell ref="A25:J25"/>
    <mergeCell ref="A4:J4"/>
    <mergeCell ref="A10:C10"/>
    <mergeCell ref="A17:C17"/>
    <mergeCell ref="A20:C20"/>
    <mergeCell ref="A2:J2"/>
    <mergeCell ref="A3:J3"/>
    <mergeCell ref="A6:A8"/>
    <mergeCell ref="B6:B8"/>
    <mergeCell ref="E6:H7"/>
    <mergeCell ref="I6:J6"/>
    <mergeCell ref="I7:J7"/>
    <mergeCell ref="A24:C24"/>
    <mergeCell ref="A22:C22"/>
  </mergeCells>
  <hyperlinks>
    <hyperlink ref="C6" location="P183" display="P183"/>
  </hyperlink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2022-10-26T05:42:28Z</cp:lastPrinted>
  <dcterms:created xsi:type="dcterms:W3CDTF">2021-11-08T11:59:15Z</dcterms:created>
  <dcterms:modified xsi:type="dcterms:W3CDTF">2022-10-26T05:42:31Z</dcterms:modified>
</cp:coreProperties>
</file>