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CHALNIK\Documents\Бюджет 2017\проект решения 2017\приложения\среднесроч.план\"/>
    </mc:Choice>
  </mc:AlternateContent>
  <bookViews>
    <workbookView xWindow="480" yWindow="120" windowWidth="13920" windowHeight="10470"/>
  </bookViews>
  <sheets>
    <sheet name="2017" sheetId="2" r:id="rId1"/>
  </sheets>
  <definedNames>
    <definedName name="_xlnm.Print_Area" localSheetId="0">'2017'!$A$1:$H$36</definedName>
  </definedNames>
  <calcPr calcId="152511"/>
</workbook>
</file>

<file path=xl/calcChain.xml><?xml version="1.0" encoding="utf-8"?>
<calcChain xmlns="http://schemas.openxmlformats.org/spreadsheetml/2006/main">
  <c r="F17" i="2" l="1"/>
  <c r="F15" i="2"/>
  <c r="D34" i="2" l="1"/>
  <c r="D33" i="2"/>
  <c r="E34" i="2"/>
  <c r="E33" i="2"/>
  <c r="F34" i="2" l="1"/>
  <c r="F33" i="2" l="1"/>
  <c r="E35" i="2"/>
  <c r="H34" i="2"/>
  <c r="H33" i="2"/>
  <c r="G34" i="2"/>
  <c r="G33" i="2"/>
  <c r="H19" i="2"/>
  <c r="E19" i="2"/>
  <c r="D19" i="2"/>
  <c r="D18" i="2"/>
  <c r="D31" i="2"/>
  <c r="E18" i="2"/>
  <c r="F18" i="2"/>
  <c r="G18" i="2"/>
  <c r="H18" i="2"/>
  <c r="F19" i="2"/>
  <c r="G19" i="2"/>
  <c r="E31" i="2"/>
  <c r="F31" i="2"/>
  <c r="G31" i="2"/>
  <c r="H31" i="2"/>
  <c r="D46" i="2"/>
  <c r="E46" i="2"/>
  <c r="D48" i="2"/>
  <c r="D50" i="2"/>
  <c r="E50" i="2"/>
  <c r="H35" i="2" l="1"/>
  <c r="G35" i="2"/>
  <c r="F35" i="2"/>
  <c r="D35" i="2"/>
</calcChain>
</file>

<file path=xl/sharedStrings.xml><?xml version="1.0" encoding="utf-8"?>
<sst xmlns="http://schemas.openxmlformats.org/spreadsheetml/2006/main" count="37" uniqueCount="33">
  <si>
    <t>Показатели</t>
  </si>
  <si>
    <t>Плановый период</t>
  </si>
  <si>
    <t>А</t>
  </si>
  <si>
    <t xml:space="preserve">Доходы </t>
  </si>
  <si>
    <t>Расходы</t>
  </si>
  <si>
    <t xml:space="preserve">Дефицит (-), профицит (+) </t>
  </si>
  <si>
    <t xml:space="preserve">Источники финансирования дефицита </t>
  </si>
  <si>
    <t>в том числе:</t>
  </si>
  <si>
    <t>бюджетные ссуды, полученные от бюджетов  других уровней (сальдо)</t>
  </si>
  <si>
    <t>кредиты, полученные от  кредитных организаций (сальдо)</t>
  </si>
  <si>
    <t xml:space="preserve">прочие </t>
  </si>
  <si>
    <t>Доходы с межбюджетными трансфертами</t>
  </si>
  <si>
    <t>из них: дотация на выравнивание уровня бюджетной обеспеченности</t>
  </si>
  <si>
    <t xml:space="preserve">Расходы </t>
  </si>
  <si>
    <t>Дефицит (-), профицит (+)</t>
  </si>
  <si>
    <t xml:space="preserve">3. Консолидированный бюджет </t>
  </si>
  <si>
    <t>(тыс. рублей)</t>
  </si>
  <si>
    <t>I. Основные параметры  среднесрочного финансового плана</t>
  </si>
  <si>
    <t>Конс.Б.</t>
  </si>
  <si>
    <t>Трансферты МО</t>
  </si>
  <si>
    <t>Выдача бюджетных кредитов (ссуд) другим бюджетам бюджетной системы РФ(КОСГУ 540), Погашение бюджетных кредитов(ссуд), выданных другим бюджетам бюджетной системы РФ (КОСГУ 640), обслуживание внутренних долговых обязательств</t>
  </si>
  <si>
    <t>Доходы</t>
  </si>
  <si>
    <t>Конс.Б. (без межб.трансф)</t>
  </si>
  <si>
    <t>Итого внутренних оборотов, в том числе доходы от собственности (в части процентов по выданным кредитам)</t>
  </si>
  <si>
    <t>Почему конс отличается от суммы обл и мест</t>
  </si>
  <si>
    <t xml:space="preserve">1.Бюджет муниципального  района </t>
  </si>
  <si>
    <t xml:space="preserve">Муниципальный  долг (на конец года) </t>
  </si>
  <si>
    <t>изменение остатков средств на счетах по учету средств  бюджета муниципального района</t>
  </si>
  <si>
    <t>2.  Бюджеты поселений</t>
  </si>
  <si>
    <t xml:space="preserve">                   Приложение № 1</t>
  </si>
  <si>
    <t>в том числе межбюджетные трансферты от других бюджетов</t>
  </si>
  <si>
    <t>Доходы без межбюджетных трансфертов от других бюджетов</t>
  </si>
  <si>
    <t>к постановлению  от 18.11.2016 года № 491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</si>
</sst>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164" fontId="2" fillId="0" borderId="4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164" fontId="3" fillId="0" borderId="4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6" fillId="0" borderId="5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164" fontId="1" fillId="0" borderId="0" xfId="0" applyNumberFormat="1" applyFont="1" applyFill="1" applyAlignment="1">
      <alignment vertical="center"/>
    </xf>
    <xf numFmtId="0" fontId="2" fillId="0" borderId="5" xfId="0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vertical="center" wrapText="1"/>
    </xf>
    <xf numFmtId="164" fontId="2" fillId="0" borderId="7" xfId="0" applyNumberFormat="1" applyFont="1" applyFill="1" applyBorder="1" applyAlignment="1">
      <alignment vertical="center" wrapText="1"/>
    </xf>
    <xf numFmtId="164" fontId="3" fillId="0" borderId="7" xfId="0" applyNumberFormat="1" applyFont="1" applyFill="1" applyBorder="1" applyAlignment="1">
      <alignment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H52"/>
  <sheetViews>
    <sheetView tabSelected="1" zoomScaleNormal="100" workbookViewId="0">
      <pane xSplit="4" ySplit="13" topLeftCell="E19" activePane="bottomRight" state="frozen"/>
      <selection pane="topRight" activeCell="E1" sqref="E1"/>
      <selection pane="bottomLeft" activeCell="A14" sqref="A14"/>
      <selection pane="bottomRight" activeCell="G35" sqref="G35"/>
    </sheetView>
  </sheetViews>
  <sheetFormatPr defaultRowHeight="12.75" x14ac:dyDescent="0.2"/>
  <cols>
    <col min="1" max="2" width="1.140625" style="1" customWidth="1"/>
    <col min="3" max="3" width="30.140625" style="1" customWidth="1"/>
    <col min="4" max="6" width="14.140625" style="1" customWidth="1"/>
    <col min="7" max="7" width="14.7109375" style="1" customWidth="1"/>
    <col min="8" max="8" width="15.7109375" style="1" customWidth="1"/>
    <col min="9" max="16384" width="9.140625" style="1"/>
  </cols>
  <sheetData>
    <row r="1" spans="3:8" ht="2.25" customHeight="1" x14ac:dyDescent="0.2"/>
    <row r="2" spans="3:8" ht="18.75" customHeight="1" x14ac:dyDescent="0.2">
      <c r="F2" s="22" t="s">
        <v>29</v>
      </c>
      <c r="G2" s="22"/>
      <c r="H2" s="22"/>
    </row>
    <row r="3" spans="3:8" ht="18.75" customHeight="1" x14ac:dyDescent="0.2">
      <c r="F3" s="22" t="s">
        <v>32</v>
      </c>
      <c r="G3" s="22"/>
      <c r="H3" s="22"/>
    </row>
    <row r="4" spans="3:8" ht="10.15" customHeight="1" x14ac:dyDescent="0.2">
      <c r="E4" s="14"/>
      <c r="F4" s="14"/>
      <c r="G4" s="13"/>
      <c r="H4" s="13"/>
    </row>
    <row r="5" spans="3:8" ht="11.45" customHeight="1" x14ac:dyDescent="0.2"/>
    <row r="6" spans="3:8" ht="4.5" customHeight="1" x14ac:dyDescent="0.2"/>
    <row r="7" spans="3:8" ht="4.5" customHeight="1" x14ac:dyDescent="0.2"/>
    <row r="8" spans="3:8" ht="15.75" x14ac:dyDescent="0.2">
      <c r="C8" s="23" t="s">
        <v>17</v>
      </c>
      <c r="D8" s="23"/>
      <c r="E8" s="23"/>
      <c r="F8" s="23"/>
      <c r="G8" s="23"/>
      <c r="H8" s="23"/>
    </row>
    <row r="9" spans="3:8" ht="9.6" customHeight="1" x14ac:dyDescent="0.2"/>
    <row r="10" spans="3:8" x14ac:dyDescent="0.2">
      <c r="H10" s="12" t="s">
        <v>16</v>
      </c>
    </row>
    <row r="11" spans="3:8" ht="21" customHeight="1" x14ac:dyDescent="0.2">
      <c r="C11" s="24" t="s">
        <v>0</v>
      </c>
      <c r="D11" s="25">
        <v>2015</v>
      </c>
      <c r="E11" s="24">
        <v>2016</v>
      </c>
      <c r="F11" s="24">
        <v>2017</v>
      </c>
      <c r="G11" s="24" t="s">
        <v>1</v>
      </c>
      <c r="H11" s="24"/>
    </row>
    <row r="12" spans="3:8" ht="15.75" x14ac:dyDescent="0.2">
      <c r="C12" s="24"/>
      <c r="D12" s="26"/>
      <c r="E12" s="24"/>
      <c r="F12" s="24"/>
      <c r="G12" s="16">
        <v>2018</v>
      </c>
      <c r="H12" s="16">
        <v>2019</v>
      </c>
    </row>
    <row r="13" spans="3:8" s="11" customFormat="1" ht="11.25" x14ac:dyDescent="0.2">
      <c r="C13" s="10" t="s">
        <v>2</v>
      </c>
      <c r="D13" s="10">
        <v>1</v>
      </c>
      <c r="E13" s="10">
        <v>2</v>
      </c>
      <c r="F13" s="10">
        <v>3</v>
      </c>
      <c r="G13" s="10">
        <v>4</v>
      </c>
      <c r="H13" s="10">
        <v>5</v>
      </c>
    </row>
    <row r="14" spans="3:8" ht="31.5" x14ac:dyDescent="0.2">
      <c r="C14" s="2" t="s">
        <v>25</v>
      </c>
      <c r="D14" s="3"/>
      <c r="E14" s="3"/>
      <c r="F14" s="3"/>
      <c r="G14" s="3"/>
      <c r="H14" s="17"/>
    </row>
    <row r="15" spans="3:8" ht="15.75" x14ac:dyDescent="0.2">
      <c r="C15" s="4" t="s">
        <v>3</v>
      </c>
      <c r="D15" s="5">
        <v>472117.4</v>
      </c>
      <c r="E15" s="5">
        <v>579910.6</v>
      </c>
      <c r="F15" s="5">
        <f>524991.4-4700</f>
        <v>520291.4</v>
      </c>
      <c r="G15" s="5">
        <v>549514.19999999995</v>
      </c>
      <c r="H15" s="18">
        <v>438102.7</v>
      </c>
    </row>
    <row r="16" spans="3:8" ht="47.25" x14ac:dyDescent="0.2">
      <c r="C16" s="6" t="s">
        <v>30</v>
      </c>
      <c r="D16" s="5">
        <v>415705.5</v>
      </c>
      <c r="E16" s="5">
        <v>504472.2</v>
      </c>
      <c r="F16" s="5">
        <v>448350.4</v>
      </c>
      <c r="G16" s="5">
        <v>479455.2</v>
      </c>
      <c r="H16" s="18">
        <v>363306.7</v>
      </c>
    </row>
    <row r="17" spans="3:8" ht="15.75" x14ac:dyDescent="0.2">
      <c r="C17" s="4" t="s">
        <v>4</v>
      </c>
      <c r="D17" s="5">
        <v>472143.6</v>
      </c>
      <c r="E17" s="5">
        <v>585331.69999999995</v>
      </c>
      <c r="F17" s="5">
        <f>528641.4-4750</f>
        <v>523891.4</v>
      </c>
      <c r="G17" s="5">
        <v>553014.19999999995</v>
      </c>
      <c r="H17" s="18">
        <v>441802.7</v>
      </c>
    </row>
    <row r="18" spans="3:8" ht="20.25" customHeight="1" x14ac:dyDescent="0.2">
      <c r="C18" s="4" t="s">
        <v>5</v>
      </c>
      <c r="D18" s="5">
        <f>D15-D17</f>
        <v>-26.199999999953434</v>
      </c>
      <c r="E18" s="5">
        <f>E15-E17</f>
        <v>-5421.0999999999767</v>
      </c>
      <c r="F18" s="5">
        <f>F15-F17</f>
        <v>-3600</v>
      </c>
      <c r="G18" s="5">
        <f>G15-G17</f>
        <v>-3500</v>
      </c>
      <c r="H18" s="18">
        <f>H15-H17</f>
        <v>-3700</v>
      </c>
    </row>
    <row r="19" spans="3:8" ht="35.25" customHeight="1" x14ac:dyDescent="0.2">
      <c r="C19" s="4" t="s">
        <v>6</v>
      </c>
      <c r="D19" s="5">
        <f>SUM(D21:D24)</f>
        <v>26.2</v>
      </c>
      <c r="E19" s="5">
        <f>SUM(E21:E24)</f>
        <v>5421.2</v>
      </c>
      <c r="F19" s="5">
        <f>SUM(F21:F24)</f>
        <v>3600</v>
      </c>
      <c r="G19" s="5">
        <f>SUM(G21:G24)</f>
        <v>3500</v>
      </c>
      <c r="H19" s="5">
        <f>SUM(H21:H24)</f>
        <v>3700</v>
      </c>
    </row>
    <row r="20" spans="3:8" ht="15.75" x14ac:dyDescent="0.2">
      <c r="C20" s="4" t="s">
        <v>7</v>
      </c>
      <c r="D20" s="5"/>
      <c r="E20" s="5"/>
      <c r="F20" s="5"/>
      <c r="G20" s="5"/>
      <c r="H20" s="18"/>
    </row>
    <row r="21" spans="3:8" ht="56.25" customHeight="1" x14ac:dyDescent="0.2">
      <c r="C21" s="6" t="s">
        <v>8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</row>
    <row r="22" spans="3:8" ht="53.25" customHeight="1" x14ac:dyDescent="0.2">
      <c r="C22" s="6" t="s">
        <v>9</v>
      </c>
      <c r="D22" s="5">
        <v>0</v>
      </c>
      <c r="E22" s="5">
        <v>3000</v>
      </c>
      <c r="F22" s="5">
        <v>3000</v>
      </c>
      <c r="G22" s="5">
        <v>3000</v>
      </c>
      <c r="H22" s="18">
        <v>3000</v>
      </c>
    </row>
    <row r="23" spans="3:8" ht="64.150000000000006" customHeight="1" x14ac:dyDescent="0.2">
      <c r="C23" s="6" t="s">
        <v>27</v>
      </c>
      <c r="D23" s="5">
        <v>26.2</v>
      </c>
      <c r="E23" s="5">
        <v>2421.1999999999998</v>
      </c>
      <c r="F23" s="5">
        <v>600</v>
      </c>
      <c r="G23" s="5">
        <v>500</v>
      </c>
      <c r="H23" s="18">
        <v>700</v>
      </c>
    </row>
    <row r="24" spans="3:8" ht="15.75" x14ac:dyDescent="0.2">
      <c r="C24" s="6" t="s">
        <v>10</v>
      </c>
      <c r="D24" s="5">
        <v>0</v>
      </c>
      <c r="E24" s="5">
        <v>0</v>
      </c>
      <c r="F24" s="5">
        <v>0</v>
      </c>
      <c r="G24" s="5">
        <v>0</v>
      </c>
      <c r="H24" s="18">
        <v>0</v>
      </c>
    </row>
    <row r="25" spans="3:8" ht="31.5" x14ac:dyDescent="0.2">
      <c r="C25" s="4" t="s">
        <v>26</v>
      </c>
      <c r="D25" s="5">
        <v>0</v>
      </c>
      <c r="E25" s="5">
        <v>3000</v>
      </c>
      <c r="F25" s="5">
        <v>3000</v>
      </c>
      <c r="G25" s="5">
        <v>3000</v>
      </c>
      <c r="H25" s="18">
        <v>3000</v>
      </c>
    </row>
    <row r="26" spans="3:8" ht="15.75" x14ac:dyDescent="0.2">
      <c r="C26" s="7" t="s">
        <v>28</v>
      </c>
      <c r="D26" s="8"/>
      <c r="E26" s="8"/>
      <c r="F26" s="8"/>
      <c r="G26" s="8"/>
      <c r="H26" s="19"/>
    </row>
    <row r="27" spans="3:8" ht="47.25" x14ac:dyDescent="0.2">
      <c r="C27" s="4" t="s">
        <v>31</v>
      </c>
      <c r="D27" s="5">
        <v>48737.4</v>
      </c>
      <c r="E27" s="5">
        <v>18501.900000000001</v>
      </c>
      <c r="F27" s="5">
        <v>17714</v>
      </c>
      <c r="G27" s="5">
        <v>17100</v>
      </c>
      <c r="H27" s="18">
        <v>17081</v>
      </c>
    </row>
    <row r="28" spans="3:8" ht="32.450000000000003" customHeight="1" x14ac:dyDescent="0.2">
      <c r="C28" s="4" t="s">
        <v>11</v>
      </c>
      <c r="D28" s="5">
        <v>109823.5</v>
      </c>
      <c r="E28" s="5">
        <v>62914.3</v>
      </c>
      <c r="F28" s="5">
        <v>37535.1</v>
      </c>
      <c r="G28" s="5">
        <v>37504</v>
      </c>
      <c r="H28" s="18">
        <v>37646</v>
      </c>
    </row>
    <row r="29" spans="3:8" ht="45.75" customHeight="1" x14ac:dyDescent="0.2">
      <c r="C29" s="6" t="s">
        <v>12</v>
      </c>
      <c r="D29" s="5">
        <v>6966.4</v>
      </c>
      <c r="E29" s="5">
        <v>3454.8</v>
      </c>
      <c r="F29" s="5">
        <v>3819.1</v>
      </c>
      <c r="G29" s="5">
        <v>3055.2</v>
      </c>
      <c r="H29" s="18">
        <v>3055.2</v>
      </c>
    </row>
    <row r="30" spans="3:8" ht="15.75" x14ac:dyDescent="0.2">
      <c r="C30" s="4" t="s">
        <v>13</v>
      </c>
      <c r="D30" s="5">
        <v>102150.9</v>
      </c>
      <c r="E30" s="5">
        <v>65353.7</v>
      </c>
      <c r="F30" s="5">
        <v>38415.1</v>
      </c>
      <c r="G30" s="5">
        <v>38354</v>
      </c>
      <c r="H30" s="18">
        <v>38496</v>
      </c>
    </row>
    <row r="31" spans="3:8" ht="21" customHeight="1" x14ac:dyDescent="0.2">
      <c r="C31" s="4" t="s">
        <v>14</v>
      </c>
      <c r="D31" s="8">
        <f>D28-D30</f>
        <v>7672.6000000000058</v>
      </c>
      <c r="E31" s="8">
        <f>E28-E30</f>
        <v>-2439.3999999999942</v>
      </c>
      <c r="F31" s="8">
        <f>F28-F30</f>
        <v>-880</v>
      </c>
      <c r="G31" s="8">
        <f>G28-G30</f>
        <v>-850</v>
      </c>
      <c r="H31" s="19">
        <f>H28-H30</f>
        <v>-850</v>
      </c>
    </row>
    <row r="32" spans="3:8" ht="31.5" x14ac:dyDescent="0.2">
      <c r="C32" s="7" t="s">
        <v>15</v>
      </c>
      <c r="D32" s="8"/>
      <c r="E32" s="8"/>
      <c r="F32" s="8"/>
      <c r="G32" s="8"/>
      <c r="H32" s="19"/>
    </row>
    <row r="33" spans="3:8" ht="15.75" x14ac:dyDescent="0.2">
      <c r="C33" s="4" t="s">
        <v>3</v>
      </c>
      <c r="D33" s="5">
        <f>D15+D27-350</f>
        <v>520504.80000000005</v>
      </c>
      <c r="E33" s="5">
        <f>E15+E27-350-288.5</f>
        <v>597774</v>
      </c>
      <c r="F33" s="5">
        <f>F15+F27-350</f>
        <v>537655.4</v>
      </c>
      <c r="G33" s="5">
        <f>G15+G27-350</f>
        <v>566264.19999999995</v>
      </c>
      <c r="H33" s="5">
        <f>H15+H27-350</f>
        <v>454833.7</v>
      </c>
    </row>
    <row r="34" spans="3:8" ht="15.75" x14ac:dyDescent="0.2">
      <c r="C34" s="4" t="s">
        <v>4</v>
      </c>
      <c r="D34" s="5">
        <f>D17+D30-(D28-D27)-350</f>
        <v>512858.4</v>
      </c>
      <c r="E34" s="5">
        <f>E17+E30-(E28-E27)-350-288.5</f>
        <v>605634.49999999988</v>
      </c>
      <c r="F34" s="5">
        <f>F17+F30-(F28-F27)-350</f>
        <v>542135.4</v>
      </c>
      <c r="G34" s="5">
        <f>G17+G30-(G28-G27)-350</f>
        <v>570614.19999999995</v>
      </c>
      <c r="H34" s="5">
        <f>H17+H30-(H28-H27)-350</f>
        <v>459383.7</v>
      </c>
    </row>
    <row r="35" spans="3:8" ht="15.75" x14ac:dyDescent="0.2">
      <c r="C35" s="4" t="s">
        <v>14</v>
      </c>
      <c r="D35" s="5">
        <f>D33-D34</f>
        <v>7646.4000000000233</v>
      </c>
      <c r="E35" s="5">
        <f>E33-E34</f>
        <v>-7860.4999999998836</v>
      </c>
      <c r="F35" s="5">
        <f>F33-F34</f>
        <v>-4480</v>
      </c>
      <c r="G35" s="5">
        <f>G33-G34</f>
        <v>-4350</v>
      </c>
      <c r="H35" s="18">
        <f>H33-H34</f>
        <v>-4550</v>
      </c>
    </row>
    <row r="36" spans="3:8" x14ac:dyDescent="0.2">
      <c r="D36" s="15"/>
    </row>
    <row r="37" spans="3:8" x14ac:dyDescent="0.2">
      <c r="D37" s="20"/>
      <c r="E37" s="21"/>
    </row>
    <row r="38" spans="3:8" hidden="1" x14ac:dyDescent="0.2"/>
    <row r="39" spans="3:8" hidden="1" x14ac:dyDescent="0.2"/>
    <row r="40" spans="3:8" hidden="1" x14ac:dyDescent="0.2"/>
    <row r="41" spans="3:8" hidden="1" x14ac:dyDescent="0.2"/>
    <row r="42" spans="3:8" hidden="1" x14ac:dyDescent="0.2"/>
    <row r="43" spans="3:8" hidden="1" x14ac:dyDescent="0.2"/>
    <row r="44" spans="3:8" hidden="1" x14ac:dyDescent="0.2">
      <c r="C44" s="1" t="s">
        <v>24</v>
      </c>
    </row>
    <row r="45" spans="3:8" hidden="1" x14ac:dyDescent="0.2">
      <c r="C45" s="9" t="s">
        <v>4</v>
      </c>
    </row>
    <row r="46" spans="3:8" hidden="1" x14ac:dyDescent="0.2">
      <c r="C46" s="1" t="s">
        <v>18</v>
      </c>
      <c r="D46" s="15">
        <f>D17+D30</f>
        <v>574294.5</v>
      </c>
      <c r="E46" s="15">
        <f>E17+E30</f>
        <v>650685.39999999991</v>
      </c>
    </row>
    <row r="47" spans="3:8" hidden="1" x14ac:dyDescent="0.2">
      <c r="C47" s="1" t="s">
        <v>19</v>
      </c>
      <c r="D47" s="15">
        <v>-7478211.0999999996</v>
      </c>
      <c r="E47" s="1">
        <v>-9097249.8000000007</v>
      </c>
    </row>
    <row r="48" spans="3:8" hidden="1" x14ac:dyDescent="0.2">
      <c r="C48" s="1" t="s">
        <v>20</v>
      </c>
      <c r="D48" s="1">
        <f>-(248100-57883.5+3783.7)</f>
        <v>-194000.2</v>
      </c>
    </row>
    <row r="49" spans="3:5" hidden="1" x14ac:dyDescent="0.2">
      <c r="C49" s="9" t="s">
        <v>21</v>
      </c>
      <c r="E49" s="15"/>
    </row>
    <row r="50" spans="3:5" hidden="1" x14ac:dyDescent="0.2">
      <c r="C50" s="1" t="s">
        <v>22</v>
      </c>
      <c r="D50" s="15">
        <f>D15+D27</f>
        <v>520854.80000000005</v>
      </c>
      <c r="E50" s="15">
        <f>E15+E27</f>
        <v>598412.5</v>
      </c>
    </row>
    <row r="51" spans="3:5" hidden="1" x14ac:dyDescent="0.2">
      <c r="C51" s="1" t="s">
        <v>23</v>
      </c>
      <c r="D51" s="1">
        <v>-3783.7</v>
      </c>
    </row>
    <row r="52" spans="3:5" hidden="1" x14ac:dyDescent="0.2">
      <c r="E52" s="15"/>
    </row>
  </sheetData>
  <mergeCells count="8">
    <mergeCell ref="F3:H3"/>
    <mergeCell ref="F2:H2"/>
    <mergeCell ref="C8:H8"/>
    <mergeCell ref="G11:H11"/>
    <mergeCell ref="C11:C12"/>
    <mergeCell ref="D11:D12"/>
    <mergeCell ref="E11:E12"/>
    <mergeCell ref="F11:F12"/>
  </mergeCells>
  <phoneticPr fontId="0" type="noConversion"/>
  <pageMargins left="0.98425196850393704" right="0.59055118110236227" top="0.78740157480314965" bottom="0.78740157480314965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2017</vt:lpstr>
      <vt:lpstr>'2017'!Область_печати</vt:lpstr>
    </vt:vector>
  </TitlesOfParts>
  <Company>ФинДеп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lenin</dc:creator>
  <cp:lastModifiedBy>User</cp:lastModifiedBy>
  <cp:lastPrinted>2016-11-30T09:40:52Z</cp:lastPrinted>
  <dcterms:created xsi:type="dcterms:W3CDTF">2007-09-18T08:49:57Z</dcterms:created>
  <dcterms:modified xsi:type="dcterms:W3CDTF">2016-11-30T09:41:40Z</dcterms:modified>
</cp:coreProperties>
</file>